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checkCompatibility="1" defaultThemeVersion="124226"/>
  <mc:AlternateContent xmlns:mc="http://schemas.openxmlformats.org/markup-compatibility/2006">
    <mc:Choice Requires="x15">
      <x15ac:absPath xmlns:x15ac="http://schemas.microsoft.com/office/spreadsheetml/2010/11/ac" url="C:\Users\Ion Stancel\Dropbox\ion\2020 disertatie\"/>
    </mc:Choice>
  </mc:AlternateContent>
  <xr:revisionPtr revIDLastSave="0" documentId="13_ncr:1_{0D689F8F-B579-49DA-ACF2-6180D0DF5A99}" xr6:coauthVersionLast="45" xr6:coauthVersionMax="45" xr10:uidLastSave="{00000000-0000-0000-0000-000000000000}"/>
  <bookViews>
    <workbookView xWindow="-120" yWindow="-120" windowWidth="21840" windowHeight="13140" activeTab="2" xr2:uid="{00000000-000D-0000-FFFF-FFFF00000000}"/>
  </bookViews>
  <sheets>
    <sheet name="2" sheetId="1" r:id="rId1"/>
    <sheet name="cat 2" sheetId="2" r:id="rId2"/>
    <sheet name=" PV 2" sheetId="5" r:id="rId3"/>
  </sheets>
  <definedNames>
    <definedName name="_xlnm.Print_Area" localSheetId="2">' PV 2'!$A$1:$F$30</definedName>
    <definedName name="_xlnm.Print_Area" localSheetId="0">'2'!$A$1:$J$20</definedName>
    <definedName name="_xlnm.Print_Area" localSheetId="1">'cat 2'!$A$1:$H$60</definedName>
    <definedName name="_xlnm.Print_Titles" localSheetId="1">'cat 2'!$10:$12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5" l="1"/>
  <c r="B18" i="5"/>
  <c r="B46" i="5"/>
  <c r="B45" i="5"/>
  <c r="B44" i="5"/>
  <c r="B43" i="5"/>
  <c r="B42" i="5"/>
  <c r="B41" i="5"/>
  <c r="B40" i="5"/>
  <c r="B39" i="5"/>
  <c r="B38" i="5"/>
  <c r="B37" i="5"/>
  <c r="B36" i="5"/>
  <c r="B35" i="5"/>
  <c r="B34" i="5"/>
  <c r="B33" i="5"/>
  <c r="B32" i="5"/>
  <c r="B31" i="5"/>
  <c r="B29" i="5"/>
  <c r="B28" i="5"/>
  <c r="B27" i="5"/>
  <c r="B26" i="5"/>
  <c r="B25" i="5"/>
  <c r="B24" i="5"/>
  <c r="B23" i="5"/>
  <c r="B30" i="5"/>
  <c r="G47" i="2"/>
  <c r="E47" i="2"/>
  <c r="D47" i="2"/>
  <c r="B47" i="2"/>
  <c r="G45" i="2"/>
  <c r="E45" i="2"/>
  <c r="D45" i="2"/>
  <c r="B45" i="2"/>
  <c r="G43" i="2"/>
  <c r="E43" i="2"/>
  <c r="D43" i="2"/>
  <c r="B43" i="2"/>
  <c r="G41" i="2"/>
  <c r="E41" i="2"/>
  <c r="D41" i="2"/>
  <c r="B41" i="2"/>
  <c r="G39" i="2"/>
  <c r="E39" i="2"/>
  <c r="D39" i="2"/>
  <c r="B39" i="2"/>
  <c r="G37" i="2"/>
  <c r="E37" i="2"/>
  <c r="D37" i="2"/>
  <c r="B37" i="2"/>
  <c r="G35" i="2"/>
  <c r="E35" i="2"/>
  <c r="D35" i="2"/>
  <c r="B35" i="2"/>
  <c r="G33" i="2"/>
  <c r="E33" i="2"/>
  <c r="D33" i="2"/>
  <c r="B33" i="2"/>
  <c r="G31" i="2"/>
  <c r="E31" i="2"/>
  <c r="D31" i="2"/>
  <c r="B31" i="2"/>
  <c r="G29" i="2"/>
  <c r="E29" i="2"/>
  <c r="D29" i="2"/>
  <c r="B29" i="2"/>
  <c r="G27" i="2"/>
  <c r="E27" i="2"/>
  <c r="D27" i="2"/>
  <c r="B27" i="2"/>
  <c r="I42" i="1" l="1"/>
  <c r="H42" i="1"/>
  <c r="G42" i="1"/>
  <c r="F42" i="1"/>
  <c r="I40" i="1"/>
  <c r="H40" i="1"/>
  <c r="G40" i="1"/>
  <c r="F40" i="1"/>
  <c r="I38" i="1"/>
  <c r="H38" i="1"/>
  <c r="G38" i="1"/>
  <c r="F38" i="1"/>
  <c r="I36" i="1"/>
  <c r="H36" i="1"/>
  <c r="G36" i="1"/>
  <c r="F36" i="1"/>
  <c r="I34" i="1"/>
  <c r="H34" i="1"/>
  <c r="G34" i="1"/>
  <c r="F34" i="1"/>
  <c r="I32" i="1"/>
  <c r="H32" i="1"/>
  <c r="G32" i="1"/>
  <c r="F32" i="1"/>
  <c r="I30" i="1"/>
  <c r="H30" i="1"/>
  <c r="G30" i="1"/>
  <c r="F30" i="1"/>
  <c r="I28" i="1"/>
  <c r="H28" i="1"/>
  <c r="G28" i="1"/>
  <c r="F28" i="1"/>
  <c r="I26" i="1"/>
  <c r="H26" i="1"/>
  <c r="G26" i="1"/>
  <c r="F26" i="1"/>
  <c r="I24" i="1"/>
  <c r="H24" i="1"/>
  <c r="G24" i="1"/>
  <c r="F24" i="1"/>
  <c r="I22" i="1"/>
  <c r="H22" i="1"/>
  <c r="G22" i="1"/>
  <c r="F22" i="1"/>
  <c r="C46" i="5" l="1"/>
  <c r="G48" i="2"/>
  <c r="C44" i="5"/>
  <c r="G46" i="2"/>
  <c r="C45" i="5"/>
  <c r="C43" i="5"/>
  <c r="G44" i="2"/>
  <c r="C42" i="5"/>
  <c r="C40" i="5"/>
  <c r="C41" i="5"/>
  <c r="G42" i="2"/>
  <c r="C39" i="5"/>
  <c r="C38" i="5"/>
  <c r="C30" i="5"/>
  <c r="G40" i="2"/>
  <c r="C36" i="5"/>
  <c r="C37" i="5"/>
  <c r="G38" i="2"/>
  <c r="C34" i="5"/>
  <c r="G36" i="2"/>
  <c r="C35" i="5"/>
  <c r="C33" i="5"/>
  <c r="G34" i="2"/>
  <c r="C32" i="5"/>
  <c r="C31" i="5"/>
  <c r="G32" i="2"/>
  <c r="C28" i="5"/>
  <c r="G30" i="2"/>
  <c r="C29" i="5"/>
  <c r="C27" i="5"/>
  <c r="C26" i="5"/>
  <c r="G28" i="2"/>
  <c r="F8" i="1"/>
  <c r="I20" i="1" l="1"/>
  <c r="H20" i="1"/>
  <c r="I18" i="1"/>
  <c r="C23" i="5" s="1"/>
  <c r="H18" i="1"/>
  <c r="I16" i="1"/>
  <c r="H16" i="1"/>
  <c r="H14" i="1"/>
  <c r="I14" i="1"/>
  <c r="I8" i="1"/>
  <c r="C17" i="5" s="1"/>
  <c r="I12" i="1"/>
  <c r="I10" i="1"/>
  <c r="C18" i="5" s="1"/>
  <c r="C25" i="5" l="1"/>
  <c r="C24" i="5"/>
  <c r="G14" i="2"/>
  <c r="F20" i="1" l="1"/>
  <c r="F18" i="1"/>
  <c r="F16" i="1"/>
  <c r="F14" i="1"/>
  <c r="F12" i="1"/>
  <c r="F10" i="1"/>
  <c r="E13" i="2" l="1"/>
  <c r="G13" i="2"/>
  <c r="B19" i="5" l="1"/>
  <c r="B20" i="5"/>
  <c r="B21" i="5"/>
  <c r="B22" i="5"/>
  <c r="C21" i="5" l="1"/>
  <c r="C22" i="5"/>
  <c r="G12" i="1"/>
  <c r="H12" i="1"/>
  <c r="G10" i="1"/>
  <c r="H10" i="1"/>
  <c r="G8" i="1"/>
  <c r="H8" i="1"/>
  <c r="C19" i="5" l="1"/>
  <c r="G24" i="2"/>
  <c r="G26" i="2"/>
  <c r="G23" i="2"/>
  <c r="G25" i="2"/>
  <c r="E15" i="2"/>
  <c r="E17" i="2"/>
  <c r="E19" i="2"/>
  <c r="E21" i="2"/>
  <c r="E23" i="2"/>
  <c r="E25" i="2"/>
  <c r="D15" i="2"/>
  <c r="D17" i="2"/>
  <c r="D19" i="2"/>
  <c r="D21" i="2"/>
  <c r="D23" i="2"/>
  <c r="D25" i="2"/>
  <c r="B15" i="2"/>
  <c r="B17" i="2"/>
  <c r="B19" i="2"/>
  <c r="B21" i="2"/>
  <c r="B23" i="2"/>
  <c r="B25" i="2"/>
  <c r="D13" i="2"/>
  <c r="B13" i="2"/>
  <c r="G21" i="2" l="1"/>
  <c r="G19" i="2"/>
  <c r="G17" i="2"/>
  <c r="G15" i="2"/>
  <c r="G20" i="1"/>
  <c r="G18" i="1"/>
  <c r="G22" i="2"/>
  <c r="G16" i="1"/>
  <c r="G14" i="1"/>
  <c r="G18" i="2"/>
  <c r="G16" i="2"/>
  <c r="G20" i="2" l="1"/>
  <c r="C20" i="5"/>
</calcChain>
</file>

<file path=xl/sharedStrings.xml><?xml version="1.0" encoding="utf-8"?>
<sst xmlns="http://schemas.openxmlformats.org/spreadsheetml/2006/main" count="176" uniqueCount="124">
  <si>
    <t>Universitatea POLITEHNICA din Bucureşti
Facultatea Transporturi
Catedra Telecomenzi şi Electronică în Transporturi</t>
  </si>
  <si>
    <t>Nr. crt.</t>
  </si>
  <si>
    <t>Nr. Dosar</t>
  </si>
  <si>
    <t>Absolvent</t>
  </si>
  <si>
    <t>Titlul temei</t>
  </si>
  <si>
    <t>Îndrumător</t>
  </si>
  <si>
    <t>Media de absolvire</t>
  </si>
  <si>
    <t>Nota cunoştinţe</t>
  </si>
  <si>
    <t>Nota lucrare</t>
  </si>
  <si>
    <t>Media</t>
  </si>
  <si>
    <t>-</t>
  </si>
  <si>
    <r>
      <t xml:space="preserve">Universitatea </t>
    </r>
    <r>
      <rPr>
        <b/>
        <sz val="10"/>
        <rFont val="Arial"/>
        <family val="2"/>
      </rPr>
      <t xml:space="preserve">POLITEHNICA </t>
    </r>
    <r>
      <rPr>
        <sz val="11"/>
        <color theme="1"/>
        <rFont val="Calibri"/>
        <family val="2"/>
        <scheme val="minor"/>
      </rPr>
      <t>din Bucureşti</t>
    </r>
  </si>
  <si>
    <t>SESIUNEA</t>
  </si>
  <si>
    <r>
      <t xml:space="preserve">Facultatea de </t>
    </r>
    <r>
      <rPr>
        <b/>
        <sz val="10"/>
        <rFont val="Arial"/>
        <family val="2"/>
      </rPr>
      <t>TRANSPORTURI</t>
    </r>
  </si>
  <si>
    <t>Data</t>
  </si>
  <si>
    <r>
      <t xml:space="preserve">Programul de studii </t>
    </r>
    <r>
      <rPr>
        <b/>
        <sz val="10"/>
        <rFont val="Arial"/>
        <family val="2"/>
      </rPr>
      <t>SISTEME INTELIGENTE PENTRU TRANSPORTURI</t>
    </r>
  </si>
  <si>
    <t>STUDII UNIVERSITARE DE MASTERAT</t>
  </si>
  <si>
    <t>CATALOG EXAMEN DE DISERTAȚIE</t>
  </si>
  <si>
    <t>Nr._________________________</t>
  </si>
  <si>
    <t>Numele, iniţiala prenumelui tatălui şi prenumele absolventului</t>
  </si>
  <si>
    <t>Anul abosolvirii</t>
  </si>
  <si>
    <t>Tema disertatiei</t>
  </si>
  <si>
    <t>Conducător disertație</t>
  </si>
  <si>
    <t>Media examenului de disertație</t>
  </si>
  <si>
    <t>Observaţii</t>
  </si>
  <si>
    <t>Grad didactic, numele şi prenumele</t>
  </si>
  <si>
    <t>Semnătură</t>
  </si>
  <si>
    <t>Preşedinte comisie,</t>
  </si>
  <si>
    <t>Nume şi prenume</t>
  </si>
  <si>
    <t>Secretar comisie,</t>
  </si>
  <si>
    <t>Susţinerea disertației SIT</t>
  </si>
  <si>
    <t>Universitatea POLITEHNICA din Bucureşti</t>
  </si>
  <si>
    <t>Facultatea de TRANSPORTURI</t>
  </si>
  <si>
    <t>COMISIA PENTRU SUSȚINEREA LUCRĂRII DE DISERTAȚIE</t>
  </si>
  <si>
    <t>SPECIALIZAREA: SISTEME INTELIGENTE PENTRU TRANSPORTURI</t>
  </si>
  <si>
    <t>PROCES VERBAL NR........</t>
  </si>
  <si>
    <t>Nr.crt.</t>
  </si>
  <si>
    <t>Numele, Inițiala, Prenumele Tatălui și Prenumele</t>
  </si>
  <si>
    <t>Nota Obținută</t>
  </si>
  <si>
    <t>Întocmit diploma de master</t>
  </si>
  <si>
    <t>Observații</t>
  </si>
  <si>
    <t>Prezentul proces verbal s-a întocmit in 3(trei) exemplare</t>
  </si>
  <si>
    <t>Comisia de examinare,</t>
  </si>
  <si>
    <t>Membri</t>
  </si>
  <si>
    <t>Președinte</t>
  </si>
  <si>
    <t>Membri comisie</t>
  </si>
  <si>
    <t xml:space="preserve"> Conf.dr.ing. NEMȚANU Florin Codruț</t>
  </si>
  <si>
    <t>HUZUM I. Andreea</t>
  </si>
  <si>
    <r>
      <t xml:space="preserve">Domeniul </t>
    </r>
    <r>
      <rPr>
        <b/>
        <sz val="11"/>
        <color theme="1"/>
        <rFont val="Calibri"/>
        <family val="2"/>
        <scheme val="minor"/>
      </rPr>
      <t>Inginerie electronică, telecomunicații și tehnologii informaționale</t>
    </r>
  </si>
  <si>
    <t>Ș.l. Dr. Ing. Valentin Alexandru Stan</t>
  </si>
  <si>
    <t>Ș. l. Dr. Ing. Valentin Iordache</t>
  </si>
  <si>
    <t>1. Conf.dr.ing. Minea Marius</t>
  </si>
  <si>
    <t>2. Conf.dr.ing. Costea Ilona Mădălina</t>
  </si>
  <si>
    <t>3. Conf.dr.ing. Gheorghiu Răzvan Andrei</t>
  </si>
  <si>
    <t>4. S.l. dr.ing. Timnea Radu Șerban</t>
  </si>
  <si>
    <t>Subsemnații Conf.dr.ing. NEMȚANU Florin Codruț – președinte, și membrii comisiei  Conf.dr.ing. Minea Marius, Conf.dr.ing. Costea Ilona Mădălina,   Conf.dr.ing. Gheorghiu Răzvan Andrei,  S.l. dr.ing. Timnea Radu Șerban pentru susținerea lucrării de DISERTAȚIE, numiți în baza ordinului Rectoratului nr........................ din................................. am procedat la stabilirea rezultatelor obținute de absolvenții de master.</t>
  </si>
  <si>
    <t>ANDREI O. Alin-Ionuţ</t>
  </si>
  <si>
    <t>Simulator electronic de centralizare electrodinamică
(ECED)</t>
  </si>
  <si>
    <t>BĂDĂU V. Florin</t>
  </si>
  <si>
    <t>1/iunie 2020</t>
  </si>
  <si>
    <t>2/iunie 2020</t>
  </si>
  <si>
    <t>3/iunie 2020</t>
  </si>
  <si>
    <t>4/iunie 2020</t>
  </si>
  <si>
    <t>5/iunie 2020</t>
  </si>
  <si>
    <t>6/iunie 2020</t>
  </si>
  <si>
    <t>7/iunie 2020</t>
  </si>
  <si>
    <t>BOGHICI M. Paul</t>
  </si>
  <si>
    <t>Radare de viteză pentru domeniile rutier ș feroviar</t>
  </si>
  <si>
    <t xml:space="preserve">Ș.l Dr. Ing. Valentin Stan            </t>
  </si>
  <si>
    <t>CÂRNU S.I. Ioana-Liliana</t>
  </si>
  <si>
    <t>S.l.Dr.Ing. Cătalin Dumitrescu</t>
  </si>
  <si>
    <t>DURĂ C. Mihnea-Vasile</t>
  </si>
  <si>
    <t>Studiul sistemelor de informare la bord privind ciclul de semaforizare</t>
  </si>
  <si>
    <t xml:space="preserve">Ș.l. Dr. ing. Mihai-Cosmin Niculescu </t>
  </si>
  <si>
    <t>Studiu privind securitatea comunicațiilor vehicul-infrastructură</t>
  </si>
  <si>
    <t>ILIE C. Diana-Ioana</t>
  </si>
  <si>
    <t>IVĂNESCU M. Ramona-Mirela</t>
  </si>
  <si>
    <t>Automatizarea fluxurilor de sortare, stocare și transport a coletelor la nivel de depozit</t>
  </si>
  <si>
    <t>Ș.l Dr. Ing. Valentin Stan</t>
  </si>
  <si>
    <t>din data de 24 iunie 2020</t>
  </si>
  <si>
    <t>MANDU I. Alexandru-Mihai</t>
  </si>
  <si>
    <t>Conf.dr.ing. NEMȚANU Florin Codruț</t>
  </si>
  <si>
    <t>MANOLESCU Gh. Robert-Ştefan</t>
  </si>
  <si>
    <t>Sistem electronic de verificare al releelor electromagnetice</t>
  </si>
  <si>
    <t>MARTIN V. Florina-Alina</t>
  </si>
  <si>
    <t>Securizarea transmiterii informațiilor în conducerea cooperativă a vehiculelor</t>
  </si>
  <si>
    <t>Conf. Dr. Ing. Razvan Andrei Gheorghiu</t>
  </si>
  <si>
    <t>MINCĂ D.O. Alexandru-Cristian</t>
  </si>
  <si>
    <t>Centru operațional al mobilității urbane</t>
  </si>
  <si>
    <t>MUNTEANU D. Viorel</t>
  </si>
  <si>
    <t>Sisteme de monitorizare a mijloacelor de transport public și informare în timp real a călătorilor</t>
  </si>
  <si>
    <t>NĂVRĂPESCU D.M. Vlad-Mihai</t>
  </si>
  <si>
    <t>Sistem de monitorizare 
a calității aerului</t>
  </si>
  <si>
    <t>NEGUŢ L. Doiniţa-Alina</t>
  </si>
  <si>
    <t>Detecția autovehiculelor folosind rețele neuronale artificiale</t>
  </si>
  <si>
    <t>OLARU C. Cristian-Alexandru</t>
  </si>
  <si>
    <t>Robot controlat de la distanță prin unde cerebrale</t>
  </si>
  <si>
    <t>PITULICE I. Andrei-Dragoş</t>
  </si>
  <si>
    <t>Recunoșterea automată a semnelor de circulație</t>
  </si>
  <si>
    <t>Plata taxelor de călătorie în transportul public</t>
  </si>
  <si>
    <t>POPESCU C.L. Anca-Silvia</t>
  </si>
  <si>
    <t>ROMAN C. Florin</t>
  </si>
  <si>
    <t>Sistemele pentru prevenirea și evitarea evenimentelor rutiere</t>
  </si>
  <si>
    <t>Conf. Dr. Ing Marius MINEA</t>
  </si>
  <si>
    <t>iulie 2020</t>
  </si>
  <si>
    <t>24.06.2020</t>
  </si>
  <si>
    <t>2020</t>
  </si>
  <si>
    <t>8/iunie 2020</t>
  </si>
  <si>
    <t>9/iunie 2020</t>
  </si>
  <si>
    <t>10/iunie 2020</t>
  </si>
  <si>
    <t>11/iunie 2020</t>
  </si>
  <si>
    <t>12/iunie 2020</t>
  </si>
  <si>
    <t>13/iunie 2020</t>
  </si>
  <si>
    <t>14/iunie 2020</t>
  </si>
  <si>
    <t>15/iunie 2020</t>
  </si>
  <si>
    <t>16/iunie 2020</t>
  </si>
  <si>
    <t>17/iunie 2020</t>
  </si>
  <si>
    <t>18/iunie 2020</t>
  </si>
  <si>
    <t>Sesiunea iulie 2020</t>
  </si>
  <si>
    <t>din data de 24.06.2020</t>
  </si>
  <si>
    <t>Ghidare și control al aeronavelor pe suprafața de rulare</t>
  </si>
  <si>
    <t>As. dr.ing. STĂNCEL Ion Nicolae</t>
  </si>
  <si>
    <t>Sistem de identificare facială</t>
  </si>
  <si>
    <t>Monitorizarea parametrilor stării de sănătate a persoanelor aflate 
într-un grad ridicat de solicitare profesională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</si>
</sst>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8"/>
      <name val="Arial"/>
      <family val="2"/>
    </font>
    <font>
      <sz val="16"/>
      <name val="Arial"/>
      <family val="2"/>
    </font>
    <font>
      <sz val="12"/>
      <name val="Arial"/>
      <family val="2"/>
    </font>
    <font>
      <b/>
      <sz val="12"/>
      <name val="Arial"/>
      <family val="2"/>
    </font>
    <font>
      <sz val="7"/>
      <name val="Arial"/>
      <family val="2"/>
    </font>
    <font>
      <b/>
      <sz val="10"/>
      <name val="Arial"/>
      <family val="2"/>
    </font>
    <font>
      <sz val="9"/>
      <name val="Arial"/>
      <family val="2"/>
    </font>
    <font>
      <sz val="11"/>
      <color theme="1"/>
      <name val="Calibri"/>
      <family val="2"/>
      <charset val="238"/>
      <scheme val="minor"/>
    </font>
    <font>
      <u/>
      <sz val="11"/>
      <color theme="10"/>
      <name val="Calibri"/>
      <family val="2"/>
    </font>
    <font>
      <b/>
      <sz val="11"/>
      <color theme="1"/>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3"/>
      </left>
      <right style="thin">
        <color indexed="63"/>
      </right>
      <top style="medium">
        <color indexed="63"/>
      </top>
      <bottom style="medium">
        <color indexed="63"/>
      </bottom>
      <diagonal/>
    </border>
    <border>
      <left style="thin">
        <color indexed="63"/>
      </left>
      <right style="thin">
        <color indexed="63"/>
      </right>
      <top/>
      <bottom style="medium">
        <color indexed="63"/>
      </bottom>
      <diagonal/>
    </border>
    <border>
      <left style="thin">
        <color indexed="63"/>
      </left>
      <right style="thin">
        <color indexed="63"/>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3"/>
      </right>
      <top style="medium">
        <color indexed="64"/>
      </top>
      <bottom style="medium">
        <color indexed="63"/>
      </bottom>
      <diagonal/>
    </border>
    <border>
      <left style="thin">
        <color indexed="63"/>
      </left>
      <right style="thin">
        <color indexed="63"/>
      </right>
      <top style="medium">
        <color indexed="64"/>
      </top>
      <bottom style="medium">
        <color indexed="63"/>
      </bottom>
      <diagonal/>
    </border>
    <border>
      <left style="thin">
        <color indexed="63"/>
      </left>
      <right style="thin">
        <color indexed="63"/>
      </right>
      <top style="medium">
        <color indexed="64"/>
      </top>
      <bottom/>
      <diagonal/>
    </border>
    <border>
      <left style="thin">
        <color indexed="63"/>
      </left>
      <right style="thin">
        <color indexed="63"/>
      </right>
      <top style="medium">
        <color indexed="64"/>
      </top>
      <bottom style="thin">
        <color indexed="63"/>
      </bottom>
      <diagonal/>
    </border>
    <border>
      <left style="thin">
        <color indexed="63"/>
      </left>
      <right style="medium">
        <color indexed="64"/>
      </right>
      <top style="medium">
        <color indexed="64"/>
      </top>
      <bottom style="medium">
        <color indexed="63"/>
      </bottom>
      <diagonal/>
    </border>
    <border>
      <left style="medium">
        <color indexed="64"/>
      </left>
      <right style="thin">
        <color indexed="63"/>
      </right>
      <top style="medium">
        <color indexed="63"/>
      </top>
      <bottom style="medium">
        <color indexed="63"/>
      </bottom>
      <diagonal/>
    </border>
    <border>
      <left style="thin">
        <color indexed="63"/>
      </left>
      <right style="medium">
        <color indexed="64"/>
      </right>
      <top style="medium">
        <color indexed="63"/>
      </top>
      <bottom style="medium">
        <color indexed="63"/>
      </bottom>
      <diagonal/>
    </border>
    <border>
      <left style="medium">
        <color indexed="64"/>
      </left>
      <right style="thin">
        <color indexed="63"/>
      </right>
      <top/>
      <bottom/>
      <diagonal/>
    </border>
    <border>
      <left style="thin">
        <color indexed="63"/>
      </left>
      <right style="medium">
        <color indexed="64"/>
      </right>
      <top/>
      <bottom/>
      <diagonal/>
    </border>
  </borders>
  <cellStyleXfs count="4">
    <xf numFmtId="0" fontId="0" fillId="0" borderId="0"/>
    <xf numFmtId="0" fontId="1" fillId="0" borderId="0"/>
    <xf numFmtId="0" fontId="9" fillId="0" borderId="0"/>
    <xf numFmtId="0" fontId="10" fillId="0" borderId="0" applyNumberFormat="0" applyFill="0" applyBorder="0" applyAlignment="0" applyProtection="0">
      <alignment vertical="top"/>
      <protection locked="0"/>
    </xf>
  </cellStyleXfs>
  <cellXfs count="82">
    <xf numFmtId="0" fontId="0" fillId="0" borderId="0" xfId="0"/>
    <xf numFmtId="0" fontId="1" fillId="0" borderId="0" xfId="1"/>
    <xf numFmtId="0" fontId="1" fillId="0" borderId="0" xfId="1" applyAlignment="1">
      <alignment horizontal="center" wrapText="1"/>
    </xf>
    <xf numFmtId="0" fontId="1" fillId="0" borderId="0" xfId="1" applyAlignment="1">
      <alignment horizontal="center"/>
    </xf>
    <xf numFmtId="0" fontId="1" fillId="0" borderId="0" xfId="1" applyAlignment="1">
      <alignment horizontal="center" vertical="center" wrapText="1"/>
    </xf>
    <xf numFmtId="0" fontId="1" fillId="0" borderId="0" xfId="1" applyAlignment="1">
      <alignment wrapText="1"/>
    </xf>
    <xf numFmtId="0" fontId="7" fillId="0" borderId="0" xfId="1" applyFont="1"/>
    <xf numFmtId="14" fontId="7" fillId="0" borderId="0" xfId="1" applyNumberFormat="1" applyFont="1" applyAlignment="1">
      <alignment horizontal="left"/>
    </xf>
    <xf numFmtId="0" fontId="6"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0" xfId="1" applyFont="1"/>
    <xf numFmtId="0" fontId="1" fillId="0" borderId="0" xfId="1" applyFont="1" applyFill="1"/>
    <xf numFmtId="0" fontId="1" fillId="0" borderId="0" xfId="1" applyFill="1"/>
    <xf numFmtId="2" fontId="5" fillId="0" borderId="4" xfId="1" applyNumberFormat="1" applyFont="1" applyBorder="1" applyAlignment="1">
      <alignment horizontal="center" vertical="center"/>
    </xf>
    <xf numFmtId="0" fontId="8" fillId="0" borderId="4" xfId="1" applyFont="1" applyBorder="1" applyAlignment="1">
      <alignment horizontal="center" vertical="center"/>
    </xf>
    <xf numFmtId="0" fontId="1" fillId="0" borderId="4" xfId="1" applyBorder="1" applyAlignment="1">
      <alignment horizontal="center" vertical="center"/>
    </xf>
    <xf numFmtId="2" fontId="5" fillId="0" borderId="6" xfId="1" applyNumberFormat="1" applyFont="1" applyBorder="1" applyAlignment="1">
      <alignment horizontal="center" vertical="center"/>
    </xf>
    <xf numFmtId="0" fontId="7" fillId="0" borderId="0" xfId="1" applyFont="1" applyFill="1"/>
    <xf numFmtId="0" fontId="0" fillId="0" borderId="0" xfId="0"/>
    <xf numFmtId="0" fontId="1" fillId="0" borderId="0" xfId="1"/>
    <xf numFmtId="0" fontId="1" fillId="0" borderId="0" xfId="1" applyFont="1"/>
    <xf numFmtId="0" fontId="1" fillId="0" borderId="0" xfId="1" applyFont="1" applyAlignment="1">
      <alignment horizontal="right"/>
    </xf>
    <xf numFmtId="0" fontId="10" fillId="0" borderId="0" xfId="3" applyAlignment="1" applyProtection="1"/>
    <xf numFmtId="0" fontId="0" fillId="0" borderId="0" xfId="0" applyAlignment="1">
      <alignment vertical="center"/>
    </xf>
    <xf numFmtId="0" fontId="0" fillId="0" borderId="0" xfId="0" applyBorder="1"/>
    <xf numFmtId="0" fontId="0" fillId="0" borderId="0" xfId="0"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49" fontId="5" fillId="0" borderId="12" xfId="1" applyNumberFormat="1" applyFont="1" applyBorder="1" applyAlignment="1">
      <alignment vertical="center"/>
    </xf>
    <xf numFmtId="0" fontId="0" fillId="0" borderId="8" xfId="0" applyBorder="1"/>
    <xf numFmtId="49" fontId="5" fillId="0" borderId="4" xfId="1" applyNumberFormat="1" applyFont="1" applyBorder="1" applyAlignment="1">
      <alignment vertical="center"/>
    </xf>
    <xf numFmtId="0" fontId="0" fillId="0" borderId="4" xfId="0" applyBorder="1"/>
    <xf numFmtId="0" fontId="0" fillId="0" borderId="9" xfId="0" applyBorder="1"/>
    <xf numFmtId="49" fontId="5" fillId="2" borderId="4" xfId="1" applyNumberFormat="1" applyFont="1" applyFill="1" applyBorder="1" applyAlignment="1">
      <alignment vertical="center"/>
    </xf>
    <xf numFmtId="0" fontId="11" fillId="0" borderId="0" xfId="0" applyFont="1" applyBorder="1" applyAlignment="1">
      <alignment vertical="center"/>
    </xf>
    <xf numFmtId="0" fontId="0" fillId="0" borderId="0" xfId="0" applyBorder="1" applyAlignment="1">
      <alignment vertical="center"/>
    </xf>
    <xf numFmtId="0" fontId="1" fillId="0" borderId="0" xfId="0" applyFont="1"/>
    <xf numFmtId="0" fontId="0" fillId="0" borderId="13" xfId="0" applyBorder="1" applyAlignment="1">
      <alignment horizontal="center"/>
    </xf>
    <xf numFmtId="0" fontId="0" fillId="0" borderId="5" xfId="0" applyBorder="1"/>
    <xf numFmtId="0" fontId="0" fillId="0" borderId="6" xfId="0" applyBorder="1"/>
    <xf numFmtId="0" fontId="0" fillId="0" borderId="7" xfId="0" applyBorder="1"/>
    <xf numFmtId="0" fontId="1" fillId="0" borderId="21" xfId="1" applyFont="1" applyBorder="1" applyAlignment="1">
      <alignment horizontal="center" vertical="center" wrapText="1"/>
    </xf>
    <xf numFmtId="0" fontId="1" fillId="0" borderId="22" xfId="1" applyFont="1" applyBorder="1" applyAlignment="1">
      <alignment horizontal="center" vertical="center" wrapText="1"/>
    </xf>
    <xf numFmtId="0" fontId="0" fillId="0" borderId="0" xfId="0" applyFont="1"/>
    <xf numFmtId="2" fontId="0" fillId="0" borderId="6" xfId="0" applyNumberFormat="1" applyBorder="1" applyAlignment="1">
      <alignment horizontal="center"/>
    </xf>
    <xf numFmtId="2" fontId="0" fillId="0" borderId="13" xfId="0" applyNumberFormat="1" applyBorder="1" applyAlignment="1">
      <alignment horizontal="center"/>
    </xf>
    <xf numFmtId="0" fontId="1" fillId="0" borderId="4" xfId="1" applyFont="1" applyBorder="1" applyAlignment="1">
      <alignment horizontal="center" vertical="center" wrapText="1"/>
    </xf>
    <xf numFmtId="0" fontId="4" fillId="0" borderId="4" xfId="1" applyFont="1" applyBorder="1" applyAlignment="1">
      <alignment horizontal="center" vertical="center" wrapText="1"/>
    </xf>
    <xf numFmtId="0" fontId="6" fillId="0" borderId="4" xfId="1" applyFont="1" applyBorder="1" applyAlignment="1">
      <alignment horizontal="center" vertical="center" wrapText="1"/>
    </xf>
    <xf numFmtId="2" fontId="4" fillId="0" borderId="4"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 fillId="0" borderId="0" xfId="1" applyFont="1" applyBorder="1" applyAlignment="1">
      <alignment horizontal="center" vertical="top"/>
    </xf>
    <xf numFmtId="0" fontId="1" fillId="0" borderId="0" xfId="1" applyFont="1" applyBorder="1" applyAlignment="1">
      <alignment horizontal="center"/>
    </xf>
    <xf numFmtId="0" fontId="2" fillId="0" borderId="0" xfId="1" applyFont="1" applyBorder="1" applyAlignment="1">
      <alignment horizontal="center" vertical="center" wrapText="1"/>
    </xf>
    <xf numFmtId="0" fontId="3" fillId="0" borderId="0" xfId="1" applyFont="1" applyBorder="1" applyAlignment="1">
      <alignment horizontal="center" wrapText="1"/>
    </xf>
    <xf numFmtId="0" fontId="4" fillId="0" borderId="0" xfId="1" applyFont="1" applyBorder="1" applyAlignment="1">
      <alignment horizontal="center"/>
    </xf>
    <xf numFmtId="0" fontId="4" fillId="0" borderId="4" xfId="1" applyFont="1" applyBorder="1" applyAlignment="1">
      <alignment horizontal="center" vertical="center" wrapText="1"/>
    </xf>
    <xf numFmtId="0" fontId="10" fillId="0" borderId="4" xfId="3" applyBorder="1" applyAlignment="1" applyProtection="1">
      <alignment horizontal="center" vertical="center" wrapText="1"/>
    </xf>
    <xf numFmtId="49" fontId="5" fillId="0" borderId="4" xfId="1" applyNumberFormat="1" applyFont="1" applyBorder="1" applyAlignment="1">
      <alignment horizontal="center" vertical="center" wrapText="1"/>
    </xf>
    <xf numFmtId="0" fontId="2" fillId="0" borderId="4" xfId="1" applyFont="1" applyBorder="1" applyAlignment="1">
      <alignment horizontal="center" vertical="center" wrapText="1"/>
    </xf>
    <xf numFmtId="0" fontId="1" fillId="0" borderId="4" xfId="1" applyBorder="1"/>
    <xf numFmtId="0" fontId="1" fillId="0" borderId="9" xfId="1" applyBorder="1"/>
    <xf numFmtId="0" fontId="1" fillId="0" borderId="8" xfId="1" applyBorder="1" applyAlignment="1">
      <alignment horizontal="center" vertical="center"/>
    </xf>
    <xf numFmtId="49" fontId="5" fillId="0" borderId="6" xfId="1" applyNumberFormat="1" applyFont="1" applyBorder="1" applyAlignment="1">
      <alignment horizontal="center" vertical="center" wrapText="1"/>
    </xf>
    <xf numFmtId="49" fontId="2" fillId="0" borderId="4" xfId="1" applyNumberFormat="1" applyFont="1" applyBorder="1" applyAlignment="1">
      <alignment horizontal="center" vertical="center" wrapText="1"/>
    </xf>
    <xf numFmtId="0" fontId="1" fillId="0" borderId="5" xfId="1" applyBorder="1" applyAlignment="1">
      <alignment horizontal="center" vertical="center"/>
    </xf>
    <xf numFmtId="0" fontId="3" fillId="0" borderId="0" xfId="1" applyFont="1" applyBorder="1" applyAlignment="1">
      <alignment horizontal="center" vertical="center"/>
    </xf>
    <xf numFmtId="0" fontId="1" fillId="0" borderId="14"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15"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6" xfId="1" applyFont="1" applyBorder="1" applyAlignment="1">
      <alignment horizontal="center" vertical="center" wrapText="1"/>
    </xf>
    <xf numFmtId="0" fontId="1" fillId="0" borderId="2" xfId="1" applyFont="1" applyBorder="1" applyAlignment="1">
      <alignment horizontal="center" vertical="center" wrapText="1"/>
    </xf>
    <xf numFmtId="0" fontId="1" fillId="0" borderId="17" xfId="1" applyFont="1" applyBorder="1" applyAlignment="1">
      <alignment horizontal="center" vertical="center" wrapText="1"/>
    </xf>
    <xf numFmtId="0" fontId="1" fillId="0" borderId="18"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7" xfId="1" applyBorder="1"/>
    <xf numFmtId="49" fontId="2" fillId="0" borderId="6" xfId="1" applyNumberFormat="1" applyFont="1" applyBorder="1" applyAlignment="1">
      <alignment horizontal="center" vertical="center" wrapText="1"/>
    </xf>
    <xf numFmtId="0" fontId="1" fillId="0" borderId="6" xfId="1" applyBorder="1"/>
    <xf numFmtId="0" fontId="1" fillId="0" borderId="0" xfId="1" applyFont="1" applyBorder="1" applyAlignment="1">
      <alignment horizontal="center" vertical="top"/>
    </xf>
    <xf numFmtId="0" fontId="1" fillId="0" borderId="0" xfId="1" applyFont="1" applyBorder="1" applyAlignment="1">
      <alignment horizontal="center"/>
    </xf>
    <xf numFmtId="0" fontId="0" fillId="0" borderId="0" xfId="0" applyAlignment="1">
      <alignment horizontal="left"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1333500</xdr:colOff>
      <xdr:row>0</xdr:row>
      <xdr:rowOff>66675</xdr:rowOff>
    </xdr:from>
    <xdr:to>
      <xdr:col>2</xdr:col>
      <xdr:colOff>2419350</xdr:colOff>
      <xdr:row>1</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66675"/>
          <a:ext cx="1085850" cy="638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opLeftCell="A10" zoomScaleNormal="100" workbookViewId="0">
      <selection activeCell="M22" sqref="M22"/>
    </sheetView>
  </sheetViews>
  <sheetFormatPr defaultColWidth="9.140625" defaultRowHeight="12.75" x14ac:dyDescent="0.2"/>
  <cols>
    <col min="1" max="1" width="5.7109375" style="1" customWidth="1"/>
    <col min="2" max="2" width="12.5703125" style="4" customWidth="1"/>
    <col min="3" max="3" width="37.140625" style="5" customWidth="1"/>
    <col min="4" max="4" width="34.85546875" style="5" customWidth="1"/>
    <col min="5" max="5" width="15" style="5" customWidth="1"/>
    <col min="6" max="6" width="12.85546875" style="5" customWidth="1"/>
    <col min="7" max="7" width="9.140625" style="5"/>
    <col min="8" max="8" width="10.28515625" style="5" customWidth="1"/>
    <col min="9" max="9" width="9" style="5" customWidth="1"/>
    <col min="10" max="10" width="0" style="1" hidden="1" customWidth="1"/>
    <col min="11" max="16384" width="9.140625" style="1"/>
  </cols>
  <sheetData>
    <row r="1" spans="1:12" ht="12.75" customHeight="1" x14ac:dyDescent="0.2">
      <c r="A1" s="53" t="s">
        <v>0</v>
      </c>
      <c r="B1" s="53"/>
      <c r="C1" s="53"/>
      <c r="D1" s="53"/>
      <c r="E1" s="53"/>
      <c r="F1" s="53"/>
      <c r="G1" s="53"/>
      <c r="H1" s="53"/>
      <c r="I1" s="53"/>
      <c r="K1" s="1">
        <v>7</v>
      </c>
    </row>
    <row r="2" spans="1:12" ht="47.25" customHeight="1" x14ac:dyDescent="0.2">
      <c r="A2" s="53"/>
      <c r="B2" s="53"/>
      <c r="C2" s="53"/>
      <c r="D2" s="53"/>
      <c r="E2" s="53"/>
      <c r="F2" s="53"/>
      <c r="G2" s="53"/>
      <c r="H2" s="53"/>
      <c r="I2" s="53"/>
    </row>
    <row r="3" spans="1:12" ht="14.25" customHeight="1" x14ac:dyDescent="0.2">
      <c r="B3" s="2"/>
      <c r="C3" s="2"/>
      <c r="D3" s="2"/>
      <c r="E3" s="2"/>
      <c r="F3" s="2"/>
      <c r="G3" s="2"/>
      <c r="H3" s="2"/>
      <c r="I3" s="2"/>
    </row>
    <row r="4" spans="1:12" ht="18.75" customHeight="1" x14ac:dyDescent="0.3">
      <c r="A4" s="54" t="s">
        <v>30</v>
      </c>
      <c r="B4" s="54"/>
      <c r="C4" s="54"/>
      <c r="D4" s="54"/>
      <c r="E4" s="54"/>
      <c r="F4" s="54"/>
      <c r="G4" s="54"/>
      <c r="H4" s="54"/>
      <c r="I4" s="54"/>
      <c r="J4" s="54"/>
    </row>
    <row r="5" spans="1:12" ht="13.5" customHeight="1" x14ac:dyDescent="0.2">
      <c r="A5" s="55" t="s">
        <v>79</v>
      </c>
      <c r="B5" s="55"/>
      <c r="C5" s="55"/>
      <c r="D5" s="55"/>
      <c r="E5" s="55"/>
      <c r="F5" s="55"/>
      <c r="G5" s="55"/>
      <c r="H5" s="55"/>
      <c r="I5" s="55"/>
      <c r="J5" s="3"/>
    </row>
    <row r="6" spans="1:12" ht="25.5" customHeight="1" x14ac:dyDescent="0.2">
      <c r="A6" s="46" t="s">
        <v>1</v>
      </c>
      <c r="B6" s="46" t="s">
        <v>2</v>
      </c>
      <c r="C6" s="46" t="s">
        <v>3</v>
      </c>
      <c r="D6" s="46" t="s">
        <v>4</v>
      </c>
      <c r="E6" s="46" t="s">
        <v>5</v>
      </c>
      <c r="F6" s="46" t="s">
        <v>6</v>
      </c>
      <c r="G6" s="46" t="s">
        <v>7</v>
      </c>
      <c r="H6" s="46" t="s">
        <v>8</v>
      </c>
      <c r="I6" s="46" t="s">
        <v>9</v>
      </c>
    </row>
    <row r="7" spans="1:12" ht="15.75" customHeight="1" x14ac:dyDescent="0.2">
      <c r="A7" s="56">
        <v>1</v>
      </c>
      <c r="B7" s="57" t="s">
        <v>59</v>
      </c>
      <c r="C7" s="58" t="s">
        <v>56</v>
      </c>
      <c r="D7" s="59" t="s">
        <v>120</v>
      </c>
      <c r="E7" s="59" t="s">
        <v>68</v>
      </c>
      <c r="F7" s="47">
        <v>7.83</v>
      </c>
      <c r="G7" s="47" t="s">
        <v>10</v>
      </c>
      <c r="H7" s="47">
        <v>8.6</v>
      </c>
      <c r="I7" s="47">
        <v>8.6</v>
      </c>
      <c r="K7" s="19"/>
    </row>
    <row r="8" spans="1:12" ht="18" customHeight="1" x14ac:dyDescent="0.2">
      <c r="A8" s="56"/>
      <c r="B8" s="57"/>
      <c r="C8" s="58" t="s">
        <v>47</v>
      </c>
      <c r="D8" s="59"/>
      <c r="E8" s="59"/>
      <c r="F8" s="48" t="str">
        <f>IF(F7&lt;&gt;"-",CONCATENATE("(",IF(F7=10,"zece",IF(ROUNDDOWN(F7,0)=9,"nouă",IF(ROUNDDOWN(F7,0)=8,"opt",IF(ROUNDDOWN(F7,0)=7,"şapte",IF(ROUNDDOWN(F7,0)=6,"şase"))))),IF(F7-ROUNDDOWN(F7,0)=0,""," "),IF(((ROUND(F7-ROUNDDOWN(F7,0),2))*100)=0,"",(ROUND(F7-ROUNDDOWN(F7,0),2))*100),IF(F7-ROUNDDOWN(F7,0)=0,"","%"),")"),"")</f>
        <v>(şapte 83%)</v>
      </c>
      <c r="G8" s="48" t="str">
        <f t="shared" ref="G8:H8" si="0">IF(G7&lt;&gt;"-",CONCATENATE("(",IF(G7=10,"zece",IF(ROUNDDOWN(G7,0)=9,"nouă",IF(ROUNDDOWN(G7,0)=8,"opt",IF(ROUNDDOWN(G7,0)=7,"şapte",IF(ROUNDDOWN(G7,0)=6,"şase"))))),IF(G7-ROUNDDOWN(G7,0)=0,""," "),IF(((ROUND(G7-ROUNDDOWN(G7,0),2))*100)=0,"",(ROUND(G7-ROUNDDOWN(G7,0),2))*100),IF(G7-ROUNDDOWN(G7,0)=0,"","%"),")"),"")</f>
        <v/>
      </c>
      <c r="H8" s="48" t="str">
        <f t="shared" si="0"/>
        <v>(opt 60%)</v>
      </c>
      <c r="I8" s="48" t="str">
        <f>IF(I7&lt;&gt;"-",CONCATENATE("(",IF(I7=10,"zece",IF(ROUNDDOWN(I7,0)=9,"nouă",IF(ROUNDDOWN(I7,0)=8,"opt",IF(ROUNDDOWN(I7,0)=7,"şapte",IF(ROUNDDOWN(I7,0)=6,"şase"))))),IF(I7-ROUNDDOWN(I7,0)=0,""," "),IF(((ROUND(I7-ROUNDDOWN(I7,0),2))*100)=0,"",(ROUND(I7-ROUNDDOWN(I7,0),2))*100),IF(I7-ROUNDDOWN(I7,0)=0,"","%"),")"),"")</f>
        <v>(opt 60%)</v>
      </c>
    </row>
    <row r="9" spans="1:12" ht="15.75" customHeight="1" x14ac:dyDescent="0.2">
      <c r="A9" s="56">
        <v>2</v>
      </c>
      <c r="B9" s="57" t="s">
        <v>60</v>
      </c>
      <c r="C9" s="58" t="s">
        <v>58</v>
      </c>
      <c r="D9" s="59" t="s">
        <v>57</v>
      </c>
      <c r="E9" s="59" t="s">
        <v>50</v>
      </c>
      <c r="F9" s="47">
        <v>9.9499999999999993</v>
      </c>
      <c r="G9" s="47" t="s">
        <v>10</v>
      </c>
      <c r="H9" s="47">
        <v>10</v>
      </c>
      <c r="I9" s="47">
        <v>10</v>
      </c>
    </row>
    <row r="10" spans="1:12" ht="15.75" customHeight="1" x14ac:dyDescent="0.2">
      <c r="A10" s="56"/>
      <c r="B10" s="57"/>
      <c r="C10" s="58"/>
      <c r="D10" s="59"/>
      <c r="E10" s="59"/>
      <c r="F10" s="48" t="str">
        <f>IF(F9&lt;&gt;"-",CONCATENATE("(",IF(F9=10,"zece",IF(ROUNDDOWN(F9,0)=9,"nouă",IF(ROUNDDOWN(F9,0)=8,"opt",IF(ROUNDDOWN(F9,0)=7,"şapte",IF(ROUNDDOWN(F9,0)=6,"şase"))))),IF(F9-ROUNDDOWN(F9,0)=0,""," "),IF(((ROUND(F9-ROUNDDOWN(F9,0),2))*100)=0,"",(ROUND(F9-ROUNDDOWN(F9,0),2))*100),IF(F9-ROUNDDOWN(F9,0)=0,"","%"),")"),"")</f>
        <v>(nouă 95%)</v>
      </c>
      <c r="G10" s="48" t="str">
        <f t="shared" ref="G10:H10" si="1">IF(G9&lt;&gt;"-",CONCATENATE("(",IF(G9=10,"zece",IF(ROUNDDOWN(G9,0)=9,"nouă",IF(ROUNDDOWN(G9,0)=8,"opt",IF(ROUNDDOWN(G9,0)=7,"şapte",IF(ROUNDDOWN(G9,0)=6,"şase"))))),IF(G9-ROUNDDOWN(G9,0)=0,""," "),IF(((ROUND(G9-ROUNDDOWN(G9,0),2))*100)=0,"",(ROUND(G9-ROUNDDOWN(G9,0),2))*100),IF(G9-ROUNDDOWN(G9,0)=0,"","%"),")"),"")</f>
        <v/>
      </c>
      <c r="H10" s="48" t="str">
        <f t="shared" si="1"/>
        <v>(zece)</v>
      </c>
      <c r="I10" s="48" t="str">
        <f t="shared" ref="I10" si="2">IF(I9&lt;&gt;"-",CONCATENATE("(",IF(I9=10,"zece",IF(ROUNDDOWN(I9,0)=9,"nouă",IF(ROUNDDOWN(I9,0)=8,"opt",IF(ROUNDDOWN(I9,0)=7,"şapte",IF(ROUNDDOWN(I9,0)=6,"şase"))))),IF(I9-ROUNDDOWN(I9,0)=0,""," "),IF(((ROUND(I9-ROUNDDOWN(I9,0),2))*100)=0,"",(ROUND(I9-ROUNDDOWN(I9,0),2))*100),IF(I9-ROUNDDOWN(I9,0)=0,"","%"),")"),"")</f>
        <v>(zece)</v>
      </c>
    </row>
    <row r="11" spans="1:12" ht="15.75" customHeight="1" x14ac:dyDescent="0.25">
      <c r="A11" s="56">
        <v>3</v>
      </c>
      <c r="B11" s="57" t="s">
        <v>61</v>
      </c>
      <c r="C11" s="58" t="s">
        <v>66</v>
      </c>
      <c r="D11" s="59" t="s">
        <v>67</v>
      </c>
      <c r="E11" s="59" t="s">
        <v>49</v>
      </c>
      <c r="F11" s="47">
        <v>9.4600000000000009</v>
      </c>
      <c r="G11" s="47" t="s">
        <v>10</v>
      </c>
      <c r="H11" s="47">
        <v>9.6</v>
      </c>
      <c r="I11" s="47">
        <v>9.6</v>
      </c>
      <c r="K11" s="19"/>
      <c r="L11" s="22"/>
    </row>
    <row r="12" spans="1:12" ht="15.75" customHeight="1" x14ac:dyDescent="0.2">
      <c r="A12" s="56"/>
      <c r="B12" s="57"/>
      <c r="C12" s="58"/>
      <c r="D12" s="59"/>
      <c r="E12" s="59"/>
      <c r="F12" s="48" t="str">
        <f>IF(F11&lt;&gt;"-",CONCATENATE("(",IF(F11=10,"zece",IF(ROUNDDOWN(F11,0)=9,"nouă",IF(ROUNDDOWN(F11,0)=8,"opt",IF(ROUNDDOWN(F11,0)=7,"şapte",IF(ROUNDDOWN(F11,0)=6,"şase"))))),IF(F11-ROUNDDOWN(F11,0)=0,""," "),IF(((ROUND(F11-ROUNDDOWN(F11,0),2))*100)=0,"",(ROUND(F11-ROUNDDOWN(F11,0),2))*100),IF(F11-ROUNDDOWN(F11,0)=0,"","%"),")"),"")</f>
        <v>(nouă 46%)</v>
      </c>
      <c r="G12" s="48" t="str">
        <f t="shared" ref="G12:H12" si="3">IF(G11&lt;&gt;"-",CONCATENATE("(",IF(G11=10,"zece",IF(ROUNDDOWN(G11,0)=9,"nouă",IF(ROUNDDOWN(G11,0)=8,"opt",IF(ROUNDDOWN(G11,0)=7,"şapte",IF(ROUNDDOWN(G11,0)=6,"şase"))))),IF(G11-ROUNDDOWN(G11,0)=0,""," "),IF(((ROUND(G11-ROUNDDOWN(G11,0),2))*100)=0,"",(ROUND(G11-ROUNDDOWN(G11,0),2))*100),IF(G11-ROUNDDOWN(G11,0)=0,"","%"),")"),"")</f>
        <v/>
      </c>
      <c r="H12" s="48" t="str">
        <f t="shared" si="3"/>
        <v>(nouă 60%)</v>
      </c>
      <c r="I12" s="48" t="str">
        <f t="shared" ref="I12" si="4">IF(I11&lt;&gt;"-",CONCATENATE("(",IF(I11=10,"zece",IF(ROUNDDOWN(I11,0)=9,"nouă",IF(ROUNDDOWN(I11,0)=8,"opt",IF(ROUNDDOWN(I11,0)=7,"şapte",IF(ROUNDDOWN(I11,0)=6,"şase"))))),IF(I11-ROUNDDOWN(I11,0)=0,""," "),IF(((ROUND(I11-ROUNDDOWN(I11,0),2))*100)=0,"",(ROUND(I11-ROUNDDOWN(I11,0),2))*100),IF(I11-ROUNDDOWN(I11,0)=0,"","%"),")"),"")</f>
        <v>(nouă 60%)</v>
      </c>
      <c r="K12" s="19"/>
    </row>
    <row r="13" spans="1:12" ht="15.75" customHeight="1" x14ac:dyDescent="0.2">
      <c r="A13" s="56">
        <v>4</v>
      </c>
      <c r="B13" s="57" t="s">
        <v>62</v>
      </c>
      <c r="C13" s="58" t="s">
        <v>69</v>
      </c>
      <c r="D13" s="59" t="s">
        <v>122</v>
      </c>
      <c r="E13" s="59" t="s">
        <v>70</v>
      </c>
      <c r="F13" s="47">
        <v>8.84</v>
      </c>
      <c r="G13" s="49" t="s">
        <v>10</v>
      </c>
      <c r="H13" s="47">
        <v>8.8000000000000007</v>
      </c>
      <c r="I13" s="47">
        <v>8.8000000000000007</v>
      </c>
      <c r="K13" s="19"/>
    </row>
    <row r="14" spans="1:12" ht="15.75" customHeight="1" x14ac:dyDescent="0.2">
      <c r="A14" s="56"/>
      <c r="B14" s="57"/>
      <c r="C14" s="58"/>
      <c r="D14" s="59"/>
      <c r="E14" s="59"/>
      <c r="F14" s="48" t="str">
        <f>IF(F13&lt;&gt;"-",CONCATENATE("(",IF(F13=10,"zece",IF(ROUNDDOWN(F13,0)=9,"nouă",IF(ROUNDDOWN(F13,0)=8,"opt",IF(ROUNDDOWN(F13,0)=7,"şapte",IF(ROUNDDOWN(F13,0)=6,"şase"))))),IF(F13-ROUNDDOWN(F13,0)=0,""," "),IF(((ROUND(F13-ROUNDDOWN(F13,0),2))*100)=0,"",(ROUND(F13-ROUNDDOWN(F13,0),2))*100),IF(F13-ROUNDDOWN(F13,0)=0,"","%"),")"),"")</f>
        <v>(opt 84%)</v>
      </c>
      <c r="G14" s="48" t="str">
        <f>IF(G13&lt;&gt;"-",CONCATENATE("(",IF(G13=10,"zece",IF(ROUNDDOWN(G13,0)=9,"nouă",IF(ROUNDDOWN(G13,0)=8,"opt",IF(ROUNDDOWN(G13,0)=7,"şapte",IF(ROUNDDOWN(G13,0)=6,"şase"))))),IF(G13-ROUNDDOWN(G13,0)=0,""," "),IF(((ROUNDUP(G13-ROUNDDOWN(G13,0),2))*100)=0,0,(ROUNDUP(G13-ROUNDDOWN(G13,0),2))*100),IF(G13-ROUNDDOWN(G13,0)=0,"","%"),")"),"")</f>
        <v/>
      </c>
      <c r="H14" s="48" t="str">
        <f>IF(H13&lt;&gt;"-",CONCATENATE("(",IF(H13=10,"zece",IF(ROUNDDOWN(H13,0)=9,"nouă",IF(ROUNDDOWN(H13,0)=8,"opt",IF(ROUNDDOWN(H13,0)=7,"şapte",IF(ROUNDDOWN(H13,0)=6,"şase"))))),IF(H13-ROUNDDOWN(H13,0)=0,""," "),IF(((ROUND(H13-ROUNDDOWN(H13,0),2))*100)=0,"",(ROUND(H13-ROUNDDOWN(H13,0),2))*100),IF(H13-ROUNDDOWN(H13,0)=0,"","%"),")"),"")</f>
        <v>(opt 80%)</v>
      </c>
      <c r="I14" s="48" t="str">
        <f>IF(I13&lt;&gt;"-",CONCATENATE("(",IF(I13=10,"zece",IF(ROUNDDOWN(I13,0)=9,"nouă",IF(ROUNDDOWN(I13,0)=8,"opt",IF(ROUNDDOWN(I13,0)=7,"şapte",IF(ROUNDDOWN(I13,0)=6,"şase"))))),IF(I13-ROUNDDOWN(I13,0)=0,""," "),IF(((ROUND(I13-ROUNDDOWN(I13,0),2))*100)=0,"",(ROUND(I13-ROUNDDOWN(I13,0),2))*100),IF(I13-ROUNDDOWN(I13,0)=0,"","%"),")"),"")</f>
        <v>(opt 80%)</v>
      </c>
    </row>
    <row r="15" spans="1:12" ht="15.75" customHeight="1" x14ac:dyDescent="0.2">
      <c r="A15" s="56">
        <v>5</v>
      </c>
      <c r="B15" s="57" t="s">
        <v>63</v>
      </c>
      <c r="C15" s="58" t="s">
        <v>71</v>
      </c>
      <c r="D15" s="59" t="s">
        <v>72</v>
      </c>
      <c r="E15" s="59" t="s">
        <v>73</v>
      </c>
      <c r="F15" s="47">
        <v>8.1</v>
      </c>
      <c r="G15" s="47" t="s">
        <v>10</v>
      </c>
      <c r="H15" s="47">
        <v>9</v>
      </c>
      <c r="I15" s="47">
        <v>9</v>
      </c>
      <c r="K15" s="19"/>
    </row>
    <row r="16" spans="1:12" ht="15.75" customHeight="1" x14ac:dyDescent="0.2">
      <c r="A16" s="56"/>
      <c r="B16" s="57"/>
      <c r="C16" s="58"/>
      <c r="D16" s="59"/>
      <c r="E16" s="59"/>
      <c r="F16" s="48" t="str">
        <f>IF(F15&lt;&gt;"-",CONCATENATE("(",IF(F15=10,"zece",IF(ROUNDDOWN(F15,0)=9,"nouă",IF(ROUNDDOWN(F15,0)=8,"opt",IF(ROUNDDOWN(F15,0)=7,"şapte",IF(ROUNDDOWN(F15,0)=6,"şase"))))),IF(F15-ROUNDDOWN(F15,0)=0,""," "),IF(((ROUND(F15-ROUNDDOWN(F15,0),2))*100)=0,"",(ROUND(F15-ROUNDDOWN(F15,0),2))*100),IF(F15-ROUNDDOWN(F15,0)=0,"","%"),")"),"")</f>
        <v>(opt 10%)</v>
      </c>
      <c r="G16" s="48" t="str">
        <f>IF(G15&lt;&gt;"-",CONCATENATE("(",IF(G15=10,"zece",IF(ROUNDDOWN(G15,0)=9,"nouă",IF(ROUNDDOWN(G15,0)=8,"opt",IF(ROUNDDOWN(G15,0)=7,"şapte",IF(ROUNDDOWN(G15,0)=6,"şase"))))),IF(G15-ROUNDDOWN(G15,0)=0,""," "),IF(((ROUNDUP(G15-ROUNDDOWN(G15,0),2))*100)=0,0,(ROUNDUP(G15-ROUNDDOWN(G15,0),2))*100),IF(G15-ROUNDDOWN(G15,0)=0,"","%"),")"),"")</f>
        <v/>
      </c>
      <c r="H16" s="48" t="str">
        <f t="shared" ref="H16:I16" si="5">IF(H15&lt;&gt;"-",CONCATENATE("(",IF(H15=10,"zece",IF(ROUNDDOWN(H15,0)=9,"nouă",IF(ROUNDDOWN(H15,0)=8,"opt",IF(ROUNDDOWN(H15,0)=7,"şapte",IF(ROUNDDOWN(H15,0)=6,"şase"))))),IF(H15-ROUNDDOWN(H15,0)=0,""," "),IF(((ROUND(H15-ROUNDDOWN(H15,0),2))*100)=0,"",(ROUND(H15-ROUNDDOWN(H15,0),2))*100),IF(H15-ROUNDDOWN(H15,0)=0,"","%"),")"),"")</f>
        <v>(nouă)</v>
      </c>
      <c r="I16" s="48" t="str">
        <f t="shared" si="5"/>
        <v>(nouă)</v>
      </c>
      <c r="K16" s="19"/>
    </row>
    <row r="17" spans="1:11" ht="15.75" customHeight="1" x14ac:dyDescent="0.2">
      <c r="A17" s="56">
        <v>6</v>
      </c>
      <c r="B17" s="57" t="s">
        <v>64</v>
      </c>
      <c r="C17" s="58" t="s">
        <v>75</v>
      </c>
      <c r="D17" s="59" t="s">
        <v>74</v>
      </c>
      <c r="E17" s="59" t="s">
        <v>86</v>
      </c>
      <c r="F17" s="47">
        <v>9.5299999999999994</v>
      </c>
      <c r="G17" s="49" t="s">
        <v>10</v>
      </c>
      <c r="H17" s="47">
        <v>9.75</v>
      </c>
      <c r="I17" s="47">
        <v>9.75</v>
      </c>
      <c r="K17" s="19"/>
    </row>
    <row r="18" spans="1:11" ht="21" customHeight="1" x14ac:dyDescent="0.2">
      <c r="A18" s="56"/>
      <c r="B18" s="57"/>
      <c r="C18" s="58"/>
      <c r="D18" s="59"/>
      <c r="E18" s="59"/>
      <c r="F18" s="48" t="str">
        <f>IF(F17&lt;&gt;"-",CONCATENATE("(",IF(F17=10,"zece",IF(ROUNDDOWN(F17,0)=9,"nouă",IF(ROUNDDOWN(F17,0)=8,"opt",IF(ROUNDDOWN(F17,0)=7,"şapte",IF(ROUNDDOWN(F17,0)=6,"şase"))))),IF(F17-ROUNDDOWN(F17,0)=0,""," "),IF(((ROUND(F17-ROUNDDOWN(F17,0),2))*100)=0,"",(ROUND(F17-ROUNDDOWN(F17,0),2))*100),IF(F17-ROUNDDOWN(F17,0)=0,"","%"),")"),"")</f>
        <v>(nouă 53%)</v>
      </c>
      <c r="G18" s="48" t="str">
        <f>IF(G17&lt;&gt;"-",CONCATENATE("(",IF(G17=10,"zece",IF(ROUNDDOWN(G17,0)=9,"nouă",IF(ROUNDDOWN(G17,0)=8,"opt",IF(ROUNDDOWN(G17,0)=7,"şapte",IF(ROUNDDOWN(G17,0)=6,"şase"))))),IF(G17-ROUNDDOWN(G17,0)=0,""," "),IF(((ROUNDUP(G17-ROUNDDOWN(G17,0),2))*100)=0,0,(ROUNDUP(G17-ROUNDDOWN(G17,0),2))*100),IF(G17-ROUNDDOWN(G17,0)=0,"","%"),")"),"")</f>
        <v/>
      </c>
      <c r="H18" s="48" t="str">
        <f t="shared" ref="H18:I18" si="6">IF(H17&lt;&gt;"-",CONCATENATE("(",IF(H17=10,"zece",IF(ROUNDDOWN(H17,0)=9,"nouă",IF(ROUNDDOWN(H17,0)=8,"opt",IF(ROUNDDOWN(H17,0)=7,"şapte",IF(ROUNDDOWN(H17,0)=6,"şase"))))),IF(H17-ROUNDDOWN(H17,0)=0,""," "),IF(((ROUND(H17-ROUNDDOWN(H17,0),2))*100)=0,"",(ROUND(H17-ROUNDDOWN(H17,0),2))*100),IF(H17-ROUNDDOWN(H17,0)=0,"","%"),")"),"")</f>
        <v>(nouă 75%)</v>
      </c>
      <c r="I18" s="48" t="str">
        <f t="shared" si="6"/>
        <v>(nouă 75%)</v>
      </c>
    </row>
    <row r="19" spans="1:11" ht="15.75" customHeight="1" x14ac:dyDescent="0.2">
      <c r="A19" s="56">
        <v>7</v>
      </c>
      <c r="B19" s="57" t="s">
        <v>65</v>
      </c>
      <c r="C19" s="58" t="s">
        <v>76</v>
      </c>
      <c r="D19" s="59" t="s">
        <v>77</v>
      </c>
      <c r="E19" s="59" t="s">
        <v>78</v>
      </c>
      <c r="F19" s="47">
        <v>8.52</v>
      </c>
      <c r="G19" s="47" t="s">
        <v>10</v>
      </c>
      <c r="H19" s="47">
        <v>8.1999999999999993</v>
      </c>
      <c r="I19" s="47">
        <v>8.1999999999999993</v>
      </c>
      <c r="K19" s="19"/>
    </row>
    <row r="20" spans="1:11" ht="15.75" customHeight="1" x14ac:dyDescent="0.2">
      <c r="A20" s="56"/>
      <c r="B20" s="57"/>
      <c r="C20" s="58"/>
      <c r="D20" s="59"/>
      <c r="E20" s="59"/>
      <c r="F20" s="48" t="str">
        <f>IF(F19&lt;&gt;"-",CONCATENATE("(",IF(F19=10,"zece",IF(ROUNDDOWN(F19,0)=9,"nouă",IF(ROUNDDOWN(F19,0)=8,"opt",IF(ROUNDDOWN(F19,0)=7,"şapte",IF(ROUNDDOWN(F19,0)=6,"şase"))))),IF(F19-ROUNDDOWN(F19,0)=0,""," "),IF(((ROUND(F19-ROUNDDOWN(F19,0),2))*100)=0,"",(ROUND(F19-ROUNDDOWN(F19,0),2))*100),IF(F19-ROUNDDOWN(F19,0)=0,"","%"),")"),"")</f>
        <v>(opt 52%)</v>
      </c>
      <c r="G20" s="48" t="str">
        <f>IF(G19&lt;&gt;"-",CONCATENATE("(",IF(G19=10,"zece",IF(ROUNDDOWN(G19,0)=9,"nouă",IF(ROUNDDOWN(G19,0)=8,"opt",IF(ROUNDDOWN(G19,0)=7,"şapte",IF(ROUNDDOWN(G19,0)=6,"şase"))))),IF(G19-ROUNDDOWN(G19,0)=0,""," "),IF(((ROUNDUP(G19-ROUNDDOWN(G19,0),2))*100)=0,0,(ROUNDUP(G19-ROUNDDOWN(G19,0),2))*100),IF(G19-ROUNDDOWN(G19,0)=0,"","%"),")"),"")</f>
        <v/>
      </c>
      <c r="H20" s="48" t="str">
        <f t="shared" ref="H20:I20" si="7">IF(H19&lt;&gt;"-",CONCATENATE("(",IF(H19=10,"zece",IF(ROUNDDOWN(H19,0)=9,"nouă",IF(ROUNDDOWN(H19,0)=8,"opt",IF(ROUNDDOWN(H19,0)=7,"şapte",IF(ROUNDDOWN(H19,0)=6,"şase"))))),IF(H19-ROUNDDOWN(H19,0)=0,""," "),IF(((ROUND(H19-ROUNDDOWN(H19,0),2))*100)=0,"",(ROUND(H19-ROUNDDOWN(H19,0),2))*100),IF(H19-ROUNDDOWN(H19,0)=0,"","%"),")"),"")</f>
        <v>(opt 20%)</v>
      </c>
      <c r="I20" s="48" t="str">
        <f t="shared" si="7"/>
        <v>(opt 20%)</v>
      </c>
      <c r="K20" s="19"/>
    </row>
    <row r="21" spans="1:11" ht="15" x14ac:dyDescent="0.2">
      <c r="A21" s="56">
        <v>8</v>
      </c>
      <c r="B21" s="57" t="s">
        <v>107</v>
      </c>
      <c r="C21" s="58" t="s">
        <v>80</v>
      </c>
      <c r="D21" s="59" t="s">
        <v>123</v>
      </c>
      <c r="E21" s="59" t="s">
        <v>81</v>
      </c>
      <c r="F21" s="50">
        <v>9.25</v>
      </c>
      <c r="G21" s="50" t="s">
        <v>10</v>
      </c>
      <c r="H21" s="50">
        <v>9.5</v>
      </c>
      <c r="I21" s="50">
        <v>9.5</v>
      </c>
    </row>
    <row r="22" spans="1:11" ht="21" customHeight="1" x14ac:dyDescent="0.2">
      <c r="A22" s="56"/>
      <c r="B22" s="57"/>
      <c r="C22" s="58"/>
      <c r="D22" s="59"/>
      <c r="E22" s="59"/>
      <c r="F22" s="48" t="str">
        <f>IF(F21&lt;&gt;"-",CONCATENATE("(",IF(F21=10,"zece",IF(ROUNDDOWN(F21,0)=9,"nouă",IF(ROUNDDOWN(F21,0)=8,"opt",IF(ROUNDDOWN(F21,0)=7,"şapte",IF(ROUNDDOWN(F21,0)=6,"şase"))))),IF(F21-ROUNDDOWN(F21,0)=0,""," "),IF(((ROUND(F21-ROUNDDOWN(F21,0),2))*100)=0,"",(ROUND(F21-ROUNDDOWN(F21,0),2))*100),IF(F21-ROUNDDOWN(F21,0)=0,"","%"),")"),"")</f>
        <v>(nouă 25%)</v>
      </c>
      <c r="G22" s="48" t="str">
        <f>IF(G21&lt;&gt;"-",CONCATENATE("(",IF(G21=10,"zece",IF(ROUNDDOWN(G21,0)=9,"nouă",IF(ROUNDDOWN(G21,0)=8,"opt",IF(ROUNDDOWN(G21,0)=7,"şapte",IF(ROUNDDOWN(G21,0)=6,"şase"))))),IF(G21-ROUNDDOWN(G21,0)=0,""," "),IF(((ROUNDUP(G21-ROUNDDOWN(G21,0),2))*100)=0,0,(ROUNDUP(G21-ROUNDDOWN(G21,0),2))*100),IF(G21-ROUNDDOWN(G21,0)=0,"","%"),")"),"")</f>
        <v/>
      </c>
      <c r="H22" s="48" t="str">
        <f t="shared" ref="H22:I22" si="8">IF(H21&lt;&gt;"-",CONCATENATE("(",IF(H21=10,"zece",IF(ROUNDDOWN(H21,0)=9,"nouă",IF(ROUNDDOWN(H21,0)=8,"opt",IF(ROUNDDOWN(H21,0)=7,"şapte",IF(ROUNDDOWN(H21,0)=6,"şase"))))),IF(H21-ROUNDDOWN(H21,0)=0,""," "),IF(((ROUND(H21-ROUNDDOWN(H21,0),2))*100)=0,"",(ROUND(H21-ROUNDDOWN(H21,0),2))*100),IF(H21-ROUNDDOWN(H21,0)=0,"","%"),")"),"")</f>
        <v>(nouă 50%)</v>
      </c>
      <c r="I22" s="48" t="str">
        <f t="shared" si="8"/>
        <v>(nouă 50%)</v>
      </c>
    </row>
    <row r="23" spans="1:11" ht="15" customHeight="1" x14ac:dyDescent="0.2">
      <c r="A23" s="56">
        <v>9</v>
      </c>
      <c r="B23" s="57" t="s">
        <v>108</v>
      </c>
      <c r="C23" s="58" t="s">
        <v>82</v>
      </c>
      <c r="D23" s="59" t="s">
        <v>83</v>
      </c>
      <c r="E23" s="59" t="s">
        <v>81</v>
      </c>
      <c r="F23" s="50">
        <v>8.4</v>
      </c>
      <c r="G23" s="50" t="s">
        <v>10</v>
      </c>
      <c r="H23" s="50">
        <v>9</v>
      </c>
      <c r="I23" s="50">
        <v>9</v>
      </c>
    </row>
    <row r="24" spans="1:11" ht="18" customHeight="1" x14ac:dyDescent="0.2">
      <c r="A24" s="56"/>
      <c r="B24" s="57"/>
      <c r="C24" s="58"/>
      <c r="D24" s="59"/>
      <c r="E24" s="59"/>
      <c r="F24" s="48" t="str">
        <f>IF(F23&lt;&gt;"-",CONCATENATE("(",IF(F23=10,"zece",IF(ROUNDDOWN(F23,0)=9,"nouă",IF(ROUNDDOWN(F23,0)=8,"opt",IF(ROUNDDOWN(F23,0)=7,"şapte",IF(ROUNDDOWN(F23,0)=6,"şase"))))),IF(F23-ROUNDDOWN(F23,0)=0,""," "),IF(((ROUND(F23-ROUNDDOWN(F23,0),2))*100)=0,"",(ROUND(F23-ROUNDDOWN(F23,0),2))*100),IF(F23-ROUNDDOWN(F23,0)=0,"","%"),")"),"")</f>
        <v>(opt 40%)</v>
      </c>
      <c r="G24" s="48" t="str">
        <f>IF(G23&lt;&gt;"-",CONCATENATE("(",IF(G23=10,"zece",IF(ROUNDDOWN(G23,0)=9,"nouă",IF(ROUNDDOWN(G23,0)=8,"opt",IF(ROUNDDOWN(G23,0)=7,"şapte",IF(ROUNDDOWN(G23,0)=6,"şase"))))),IF(G23-ROUNDDOWN(G23,0)=0,""," "),IF(((ROUNDUP(G23-ROUNDDOWN(G23,0),2))*100)=0,0,(ROUNDUP(G23-ROUNDDOWN(G23,0),2))*100),IF(G23-ROUNDDOWN(G23,0)=0,"","%"),")"),"")</f>
        <v/>
      </c>
      <c r="H24" s="48" t="str">
        <f t="shared" ref="H24:I24" si="9">IF(H23&lt;&gt;"-",CONCATENATE("(",IF(H23=10,"zece",IF(ROUNDDOWN(H23,0)=9,"nouă",IF(ROUNDDOWN(H23,0)=8,"opt",IF(ROUNDDOWN(H23,0)=7,"şapte",IF(ROUNDDOWN(H23,0)=6,"şase"))))),IF(H23-ROUNDDOWN(H23,0)=0,""," "),IF(((ROUND(H23-ROUNDDOWN(H23,0),2))*100)=0,"",(ROUND(H23-ROUNDDOWN(H23,0),2))*100),IF(H23-ROUNDDOWN(H23,0)=0,"","%"),")"),"")</f>
        <v>(nouă)</v>
      </c>
      <c r="I24" s="48" t="str">
        <f t="shared" si="9"/>
        <v>(nouă)</v>
      </c>
    </row>
    <row r="25" spans="1:11" ht="15" x14ac:dyDescent="0.2">
      <c r="A25" s="56">
        <v>10</v>
      </c>
      <c r="B25" s="57" t="s">
        <v>109</v>
      </c>
      <c r="C25" s="58" t="s">
        <v>84</v>
      </c>
      <c r="D25" s="59" t="s">
        <v>85</v>
      </c>
      <c r="E25" s="59" t="s">
        <v>86</v>
      </c>
      <c r="F25" s="50">
        <v>8.7100000000000009</v>
      </c>
      <c r="G25" s="50" t="s">
        <v>10</v>
      </c>
      <c r="H25" s="50">
        <v>9.25</v>
      </c>
      <c r="I25" s="50">
        <v>9.25</v>
      </c>
    </row>
    <row r="26" spans="1:11" x14ac:dyDescent="0.2">
      <c r="A26" s="56"/>
      <c r="B26" s="57"/>
      <c r="C26" s="58"/>
      <c r="D26" s="59"/>
      <c r="E26" s="59"/>
      <c r="F26" s="48" t="str">
        <f>IF(F25&lt;&gt;"-",CONCATENATE("(",IF(F25=10,"zece",IF(ROUNDDOWN(F25,0)=9,"nouă",IF(ROUNDDOWN(F25,0)=8,"opt",IF(ROUNDDOWN(F25,0)=7,"şapte",IF(ROUNDDOWN(F25,0)=6,"şase"))))),IF(F25-ROUNDDOWN(F25,0)=0,""," "),IF(((ROUND(F25-ROUNDDOWN(F25,0),2))*100)=0,"",(ROUND(F25-ROUNDDOWN(F25,0),2))*100),IF(F25-ROUNDDOWN(F25,0)=0,"","%"),")"),"")</f>
        <v>(opt 71%)</v>
      </c>
      <c r="G26" s="48" t="str">
        <f>IF(G25&lt;&gt;"-",CONCATENATE("(",IF(G25=10,"zece",IF(ROUNDDOWN(G25,0)=9,"nouă",IF(ROUNDDOWN(G25,0)=8,"opt",IF(ROUNDDOWN(G25,0)=7,"şapte",IF(ROUNDDOWN(G25,0)=6,"şase"))))),IF(G25-ROUNDDOWN(G25,0)=0,""," "),IF(((ROUNDUP(G25-ROUNDDOWN(G25,0),2))*100)=0,0,(ROUNDUP(G25-ROUNDDOWN(G25,0),2))*100),IF(G25-ROUNDDOWN(G25,0)=0,"","%"),")"),"")</f>
        <v/>
      </c>
      <c r="H26" s="48" t="str">
        <f t="shared" ref="H26:I26" si="10">IF(H25&lt;&gt;"-",CONCATENATE("(",IF(H25=10,"zece",IF(ROUNDDOWN(H25,0)=9,"nouă",IF(ROUNDDOWN(H25,0)=8,"opt",IF(ROUNDDOWN(H25,0)=7,"şapte",IF(ROUNDDOWN(H25,0)=6,"şase"))))),IF(H25-ROUNDDOWN(H25,0)=0,""," "),IF(((ROUND(H25-ROUNDDOWN(H25,0),2))*100)=0,"",(ROUND(H25-ROUNDDOWN(H25,0),2))*100),IF(H25-ROUNDDOWN(H25,0)=0,"","%"),")"),"")</f>
        <v>(nouă 25%)</v>
      </c>
      <c r="I26" s="48" t="str">
        <f t="shared" si="10"/>
        <v>(nouă 25%)</v>
      </c>
    </row>
    <row r="27" spans="1:11" ht="15" customHeight="1" x14ac:dyDescent="0.2">
      <c r="A27" s="56">
        <v>11</v>
      </c>
      <c r="B27" s="57" t="s">
        <v>110</v>
      </c>
      <c r="C27" s="58" t="s">
        <v>87</v>
      </c>
      <c r="D27" s="59" t="s">
        <v>88</v>
      </c>
      <c r="E27" s="59" t="s">
        <v>86</v>
      </c>
      <c r="F27" s="50">
        <v>7.82</v>
      </c>
      <c r="G27" s="50" t="s">
        <v>10</v>
      </c>
      <c r="H27" s="50">
        <v>9</v>
      </c>
      <c r="I27" s="50">
        <v>9</v>
      </c>
    </row>
    <row r="28" spans="1:11" ht="23.25" customHeight="1" x14ac:dyDescent="0.2">
      <c r="A28" s="56"/>
      <c r="B28" s="57"/>
      <c r="C28" s="58"/>
      <c r="D28" s="59"/>
      <c r="E28" s="59"/>
      <c r="F28" s="48" t="str">
        <f>IF(F27&lt;&gt;"-",CONCATENATE("(",IF(F27=10,"zece",IF(ROUNDDOWN(F27,0)=9,"nouă",IF(ROUNDDOWN(F27,0)=8,"opt",IF(ROUNDDOWN(F27,0)=7,"şapte",IF(ROUNDDOWN(F27,0)=6,"şase"))))),IF(F27-ROUNDDOWN(F27,0)=0,""," "),IF(((ROUND(F27-ROUNDDOWN(F27,0),2))*100)=0,"",(ROUND(F27-ROUNDDOWN(F27,0),2))*100),IF(F27-ROUNDDOWN(F27,0)=0,"","%"),")"),"")</f>
        <v>(şapte 82%)</v>
      </c>
      <c r="G28" s="48" t="str">
        <f>IF(G27&lt;&gt;"-",CONCATENATE("(",IF(G27=10,"zece",IF(ROUNDDOWN(G27,0)=9,"nouă",IF(ROUNDDOWN(G27,0)=8,"opt",IF(ROUNDDOWN(G27,0)=7,"şapte",IF(ROUNDDOWN(G27,0)=6,"şase"))))),IF(G27-ROUNDDOWN(G27,0)=0,""," "),IF(((ROUNDUP(G27-ROUNDDOWN(G27,0),2))*100)=0,0,(ROUNDUP(G27-ROUNDDOWN(G27,0),2))*100),IF(G27-ROUNDDOWN(G27,0)=0,"","%"),")"),"")</f>
        <v/>
      </c>
      <c r="H28" s="48" t="str">
        <f t="shared" ref="H28:I28" si="11">IF(H27&lt;&gt;"-",CONCATENATE("(",IF(H27=10,"zece",IF(ROUNDDOWN(H27,0)=9,"nouă",IF(ROUNDDOWN(H27,0)=8,"opt",IF(ROUNDDOWN(H27,0)=7,"şapte",IF(ROUNDDOWN(H27,0)=6,"şase"))))),IF(H27-ROUNDDOWN(H27,0)=0,""," "),IF(((ROUND(H27-ROUNDDOWN(H27,0),2))*100)=0,"",(ROUND(H27-ROUNDDOWN(H27,0),2))*100),IF(H27-ROUNDDOWN(H27,0)=0,"","%"),")"),"")</f>
        <v>(nouă)</v>
      </c>
      <c r="I28" s="48" t="str">
        <f t="shared" si="11"/>
        <v>(nouă)</v>
      </c>
    </row>
    <row r="29" spans="1:11" ht="15" customHeight="1" x14ac:dyDescent="0.2">
      <c r="A29" s="56">
        <v>12</v>
      </c>
      <c r="B29" s="57" t="s">
        <v>111</v>
      </c>
      <c r="C29" s="58" t="s">
        <v>89</v>
      </c>
      <c r="D29" s="59" t="s">
        <v>90</v>
      </c>
      <c r="E29" s="59" t="s">
        <v>81</v>
      </c>
      <c r="F29" s="50">
        <v>8.75</v>
      </c>
      <c r="G29" s="50" t="s">
        <v>10</v>
      </c>
      <c r="H29" s="50">
        <v>9</v>
      </c>
      <c r="I29" s="50">
        <v>9</v>
      </c>
    </row>
    <row r="30" spans="1:11" ht="18.75" customHeight="1" x14ac:dyDescent="0.2">
      <c r="A30" s="56"/>
      <c r="B30" s="57"/>
      <c r="C30" s="58"/>
      <c r="D30" s="59"/>
      <c r="E30" s="59"/>
      <c r="F30" s="48" t="str">
        <f>IF(F29&lt;&gt;"-",CONCATENATE("(",IF(F29=10,"zece",IF(ROUNDDOWN(F29,0)=9,"nouă",IF(ROUNDDOWN(F29,0)=8,"opt",IF(ROUNDDOWN(F29,0)=7,"şapte",IF(ROUNDDOWN(F29,0)=6,"şase"))))),IF(F29-ROUNDDOWN(F29,0)=0,""," "),IF(((ROUND(F29-ROUNDDOWN(F29,0),2))*100)=0,"",(ROUND(F29-ROUNDDOWN(F29,0),2))*100),IF(F29-ROUNDDOWN(F29,0)=0,"","%"),")"),"")</f>
        <v>(opt 75%)</v>
      </c>
      <c r="G30" s="48" t="str">
        <f>IF(G29&lt;&gt;"-",CONCATENATE("(",IF(G29=10,"zece",IF(ROUNDDOWN(G29,0)=9,"nouă",IF(ROUNDDOWN(G29,0)=8,"opt",IF(ROUNDDOWN(G29,0)=7,"şapte",IF(ROUNDDOWN(G29,0)=6,"şase"))))),IF(G29-ROUNDDOWN(G29,0)=0,""," "),IF(((ROUNDUP(G29-ROUNDDOWN(G29,0),2))*100)=0,0,(ROUNDUP(G29-ROUNDDOWN(G29,0),2))*100),IF(G29-ROUNDDOWN(G29,0)=0,"","%"),")"),"")</f>
        <v/>
      </c>
      <c r="H30" s="48" t="str">
        <f t="shared" ref="H30:I30" si="12">IF(H29&lt;&gt;"-",CONCATENATE("(",IF(H29=10,"zece",IF(ROUNDDOWN(H29,0)=9,"nouă",IF(ROUNDDOWN(H29,0)=8,"opt",IF(ROUNDDOWN(H29,0)=7,"şapte",IF(ROUNDDOWN(H29,0)=6,"şase"))))),IF(H29-ROUNDDOWN(H29,0)=0,""," "),IF(((ROUND(H29-ROUNDDOWN(H29,0),2))*100)=0,"",(ROUND(H29-ROUNDDOWN(H29,0),2))*100),IF(H29-ROUNDDOWN(H29,0)=0,"","%"),")"),"")</f>
        <v>(nouă)</v>
      </c>
      <c r="I30" s="48" t="str">
        <f t="shared" si="12"/>
        <v>(nouă)</v>
      </c>
    </row>
    <row r="31" spans="1:11" ht="15" customHeight="1" x14ac:dyDescent="0.2">
      <c r="A31" s="56">
        <v>13</v>
      </c>
      <c r="B31" s="57" t="s">
        <v>112</v>
      </c>
      <c r="C31" s="58" t="s">
        <v>91</v>
      </c>
      <c r="D31" s="59" t="s">
        <v>92</v>
      </c>
      <c r="E31" s="59" t="s">
        <v>81</v>
      </c>
      <c r="F31" s="50">
        <v>7.72</v>
      </c>
      <c r="G31" s="50" t="s">
        <v>10</v>
      </c>
      <c r="H31" s="50">
        <v>8.5</v>
      </c>
      <c r="I31" s="50">
        <v>8.5</v>
      </c>
    </row>
    <row r="32" spans="1:11" ht="22.5" customHeight="1" x14ac:dyDescent="0.2">
      <c r="A32" s="56"/>
      <c r="B32" s="57"/>
      <c r="C32" s="58"/>
      <c r="D32" s="59"/>
      <c r="E32" s="59"/>
      <c r="F32" s="48" t="str">
        <f>IF(F31&lt;&gt;"-",CONCATENATE("(",IF(F31=10,"zece",IF(ROUNDDOWN(F31,0)=9,"nouă",IF(ROUNDDOWN(F31,0)=8,"opt",IF(ROUNDDOWN(F31,0)=7,"şapte",IF(ROUNDDOWN(F31,0)=6,"şase"))))),IF(F31-ROUNDDOWN(F31,0)=0,""," "),IF(((ROUND(F31-ROUNDDOWN(F31,0),2))*100)=0,"",(ROUND(F31-ROUNDDOWN(F31,0),2))*100),IF(F31-ROUNDDOWN(F31,0)=0,"","%"),")"),"")</f>
        <v>(şapte 72%)</v>
      </c>
      <c r="G32" s="48" t="str">
        <f>IF(G31&lt;&gt;"-",CONCATENATE("(",IF(G31=10,"zece",IF(ROUNDDOWN(G31,0)=9,"nouă",IF(ROUNDDOWN(G31,0)=8,"opt",IF(ROUNDDOWN(G31,0)=7,"şapte",IF(ROUNDDOWN(G31,0)=6,"şase"))))),IF(G31-ROUNDDOWN(G31,0)=0,""," "),IF(((ROUNDUP(G31-ROUNDDOWN(G31,0),2))*100)=0,0,(ROUNDUP(G31-ROUNDDOWN(G31,0),2))*100),IF(G31-ROUNDDOWN(G31,0)=0,"","%"),")"),"")</f>
        <v/>
      </c>
      <c r="H32" s="48" t="str">
        <f t="shared" ref="H32:I32" si="13">IF(H31&lt;&gt;"-",CONCATENATE("(",IF(H31=10,"zece",IF(ROUNDDOWN(H31,0)=9,"nouă",IF(ROUNDDOWN(H31,0)=8,"opt",IF(ROUNDDOWN(H31,0)=7,"şapte",IF(ROUNDDOWN(H31,0)=6,"şase"))))),IF(H31-ROUNDDOWN(H31,0)=0,""," "),IF(((ROUND(H31-ROUNDDOWN(H31,0),2))*100)=0,"",(ROUND(H31-ROUNDDOWN(H31,0),2))*100),IF(H31-ROUNDDOWN(H31,0)=0,"","%"),")"),"")</f>
        <v>(opt 50%)</v>
      </c>
      <c r="I32" s="48" t="str">
        <f t="shared" si="13"/>
        <v>(opt 50%)</v>
      </c>
    </row>
    <row r="33" spans="1:9" ht="15" customHeight="1" x14ac:dyDescent="0.2">
      <c r="A33" s="56">
        <v>14</v>
      </c>
      <c r="B33" s="57" t="s">
        <v>113</v>
      </c>
      <c r="C33" s="58" t="s">
        <v>93</v>
      </c>
      <c r="D33" s="59" t="s">
        <v>94</v>
      </c>
      <c r="E33" s="59" t="s">
        <v>70</v>
      </c>
      <c r="F33" s="50">
        <v>8.25</v>
      </c>
      <c r="G33" s="50" t="s">
        <v>10</v>
      </c>
      <c r="H33" s="50">
        <v>9.1999999999999993</v>
      </c>
      <c r="I33" s="50">
        <v>9.1999999999999993</v>
      </c>
    </row>
    <row r="34" spans="1:9" x14ac:dyDescent="0.2">
      <c r="A34" s="56"/>
      <c r="B34" s="57"/>
      <c r="C34" s="58"/>
      <c r="D34" s="59"/>
      <c r="E34" s="59"/>
      <c r="F34" s="48" t="str">
        <f>IF(F33&lt;&gt;"-",CONCATENATE("(",IF(F33=10,"zece",IF(ROUNDDOWN(F33,0)=9,"nouă",IF(ROUNDDOWN(F33,0)=8,"opt",IF(ROUNDDOWN(F33,0)=7,"şapte",IF(ROUNDDOWN(F33,0)=6,"şase"))))),IF(F33-ROUNDDOWN(F33,0)=0,""," "),IF(((ROUND(F33-ROUNDDOWN(F33,0),2))*100)=0,"",(ROUND(F33-ROUNDDOWN(F33,0),2))*100),IF(F33-ROUNDDOWN(F33,0)=0,"","%"),")"),"")</f>
        <v>(opt 25%)</v>
      </c>
      <c r="G34" s="48" t="str">
        <f>IF(G33&lt;&gt;"-",CONCATENATE("(",IF(G33=10,"zece",IF(ROUNDDOWN(G33,0)=9,"nouă",IF(ROUNDDOWN(G33,0)=8,"opt",IF(ROUNDDOWN(G33,0)=7,"şapte",IF(ROUNDDOWN(G33,0)=6,"şase"))))),IF(G33-ROUNDDOWN(G33,0)=0,""," "),IF(((ROUNDUP(G33-ROUNDDOWN(G33,0),2))*100)=0,0,(ROUNDUP(G33-ROUNDDOWN(G33,0),2))*100),IF(G33-ROUNDDOWN(G33,0)=0,"","%"),")"),"")</f>
        <v/>
      </c>
      <c r="H34" s="48" t="str">
        <f t="shared" ref="H34:I34" si="14">IF(H33&lt;&gt;"-",CONCATENATE("(",IF(H33=10,"zece",IF(ROUNDDOWN(H33,0)=9,"nouă",IF(ROUNDDOWN(H33,0)=8,"opt",IF(ROUNDDOWN(H33,0)=7,"şapte",IF(ROUNDDOWN(H33,0)=6,"şase"))))),IF(H33-ROUNDDOWN(H33,0)=0,""," "),IF(((ROUND(H33-ROUNDDOWN(H33,0),2))*100)=0,"",(ROUND(H33-ROUNDDOWN(H33,0),2))*100),IF(H33-ROUNDDOWN(H33,0)=0,"","%"),")"),"")</f>
        <v>(nouă 20%)</v>
      </c>
      <c r="I34" s="48" t="str">
        <f t="shared" si="14"/>
        <v>(nouă 20%)</v>
      </c>
    </row>
    <row r="35" spans="1:9" ht="15" customHeight="1" x14ac:dyDescent="0.2">
      <c r="A35" s="56">
        <v>15</v>
      </c>
      <c r="B35" s="57" t="s">
        <v>114</v>
      </c>
      <c r="C35" s="58" t="s">
        <v>95</v>
      </c>
      <c r="D35" s="59" t="s">
        <v>96</v>
      </c>
      <c r="E35" s="59" t="s">
        <v>50</v>
      </c>
      <c r="F35" s="50">
        <v>9</v>
      </c>
      <c r="G35" s="50" t="s">
        <v>10</v>
      </c>
      <c r="H35" s="50">
        <v>10</v>
      </c>
      <c r="I35" s="50">
        <v>10</v>
      </c>
    </row>
    <row r="36" spans="1:9" x14ac:dyDescent="0.2">
      <c r="A36" s="56"/>
      <c r="B36" s="57"/>
      <c r="C36" s="58"/>
      <c r="D36" s="59"/>
      <c r="E36" s="59"/>
      <c r="F36" s="48" t="str">
        <f>IF(F35&lt;&gt;"-",CONCATENATE("(",IF(F35=10,"zece",IF(ROUNDDOWN(F35,0)=9,"nouă",IF(ROUNDDOWN(F35,0)=8,"opt",IF(ROUNDDOWN(F35,0)=7,"şapte",IF(ROUNDDOWN(F35,0)=6,"şase"))))),IF(F35-ROUNDDOWN(F35,0)=0,""," "),IF(((ROUND(F35-ROUNDDOWN(F35,0),2))*100)=0,"",(ROUND(F35-ROUNDDOWN(F35,0),2))*100),IF(F35-ROUNDDOWN(F35,0)=0,"","%"),")"),"")</f>
        <v>(nouă)</v>
      </c>
      <c r="G36" s="48" t="str">
        <f>IF(G35&lt;&gt;"-",CONCATENATE("(",IF(G35=10,"zece",IF(ROUNDDOWN(G35,0)=9,"nouă",IF(ROUNDDOWN(G35,0)=8,"opt",IF(ROUNDDOWN(G35,0)=7,"şapte",IF(ROUNDDOWN(G35,0)=6,"şase"))))),IF(G35-ROUNDDOWN(G35,0)=0,""," "),IF(((ROUNDUP(G35-ROUNDDOWN(G35,0),2))*100)=0,0,(ROUNDUP(G35-ROUNDDOWN(G35,0),2))*100),IF(G35-ROUNDDOWN(G35,0)=0,"","%"),")"),"")</f>
        <v/>
      </c>
      <c r="H36" s="48" t="str">
        <f t="shared" ref="H36:I36" si="15">IF(H35&lt;&gt;"-",CONCATENATE("(",IF(H35=10,"zece",IF(ROUNDDOWN(H35,0)=9,"nouă",IF(ROUNDDOWN(H35,0)=8,"opt",IF(ROUNDDOWN(H35,0)=7,"şapte",IF(ROUNDDOWN(H35,0)=6,"şase"))))),IF(H35-ROUNDDOWN(H35,0)=0,""," "),IF(((ROUND(H35-ROUNDDOWN(H35,0),2))*100)=0,"",(ROUND(H35-ROUNDDOWN(H35,0),2))*100),IF(H35-ROUNDDOWN(H35,0)=0,"","%"),")"),"")</f>
        <v>(zece)</v>
      </c>
      <c r="I36" s="48" t="str">
        <f t="shared" si="15"/>
        <v>(zece)</v>
      </c>
    </row>
    <row r="37" spans="1:9" ht="15" customHeight="1" x14ac:dyDescent="0.2">
      <c r="A37" s="56">
        <v>16</v>
      </c>
      <c r="B37" s="57" t="s">
        <v>115</v>
      </c>
      <c r="C37" s="58" t="s">
        <v>97</v>
      </c>
      <c r="D37" s="59" t="s">
        <v>98</v>
      </c>
      <c r="E37" s="59" t="s">
        <v>70</v>
      </c>
      <c r="F37" s="50">
        <v>8.4700000000000006</v>
      </c>
      <c r="G37" s="50" t="s">
        <v>10</v>
      </c>
      <c r="H37" s="50">
        <v>9.1999999999999993</v>
      </c>
      <c r="I37" s="50">
        <v>9.1999999999999993</v>
      </c>
    </row>
    <row r="38" spans="1:9" x14ac:dyDescent="0.2">
      <c r="A38" s="56"/>
      <c r="B38" s="57"/>
      <c r="C38" s="58"/>
      <c r="D38" s="59"/>
      <c r="E38" s="59"/>
      <c r="F38" s="48" t="str">
        <f>IF(F37&lt;&gt;"-",CONCATENATE("(",IF(F37=10,"zece",IF(ROUNDDOWN(F37,0)=9,"nouă",IF(ROUNDDOWN(F37,0)=8,"opt",IF(ROUNDDOWN(F37,0)=7,"şapte",IF(ROUNDDOWN(F37,0)=6,"şase"))))),IF(F37-ROUNDDOWN(F37,0)=0,""," "),IF(((ROUND(F37-ROUNDDOWN(F37,0),2))*100)=0,"",(ROUND(F37-ROUNDDOWN(F37,0),2))*100),IF(F37-ROUNDDOWN(F37,0)=0,"","%"),")"),"")</f>
        <v>(opt 47%)</v>
      </c>
      <c r="G38" s="48" t="str">
        <f>IF(G37&lt;&gt;"-",CONCATENATE("(",IF(G37=10,"zece",IF(ROUNDDOWN(G37,0)=9,"nouă",IF(ROUNDDOWN(G37,0)=8,"opt",IF(ROUNDDOWN(G37,0)=7,"şapte",IF(ROUNDDOWN(G37,0)=6,"şase"))))),IF(G37-ROUNDDOWN(G37,0)=0,""," "),IF(((ROUNDUP(G37-ROUNDDOWN(G37,0),2))*100)=0,0,(ROUNDUP(G37-ROUNDDOWN(G37,0),2))*100),IF(G37-ROUNDDOWN(G37,0)=0,"","%"),")"),"")</f>
        <v/>
      </c>
      <c r="H38" s="48" t="str">
        <f t="shared" ref="H38:I38" si="16">IF(H37&lt;&gt;"-",CONCATENATE("(",IF(H37=10,"zece",IF(ROUNDDOWN(H37,0)=9,"nouă",IF(ROUNDDOWN(H37,0)=8,"opt",IF(ROUNDDOWN(H37,0)=7,"şapte",IF(ROUNDDOWN(H37,0)=6,"şase"))))),IF(H37-ROUNDDOWN(H37,0)=0,""," "),IF(((ROUND(H37-ROUNDDOWN(H37,0),2))*100)=0,"",(ROUND(H37-ROUNDDOWN(H37,0),2))*100),IF(H37-ROUNDDOWN(H37,0)=0,"","%"),")"),"")</f>
        <v>(nouă 20%)</v>
      </c>
      <c r="I38" s="48" t="str">
        <f t="shared" si="16"/>
        <v>(nouă 20%)</v>
      </c>
    </row>
    <row r="39" spans="1:9" ht="15" customHeight="1" x14ac:dyDescent="0.2">
      <c r="A39" s="56">
        <v>17</v>
      </c>
      <c r="B39" s="57" t="s">
        <v>116</v>
      </c>
      <c r="C39" s="58" t="s">
        <v>100</v>
      </c>
      <c r="D39" s="59" t="s">
        <v>99</v>
      </c>
      <c r="E39" s="59" t="s">
        <v>50</v>
      </c>
      <c r="F39" s="50">
        <v>8.48</v>
      </c>
      <c r="G39" s="50" t="s">
        <v>10</v>
      </c>
      <c r="H39" s="50">
        <v>9.6</v>
      </c>
      <c r="I39" s="50">
        <v>9.6</v>
      </c>
    </row>
    <row r="40" spans="1:9" x14ac:dyDescent="0.2">
      <c r="A40" s="56"/>
      <c r="B40" s="57"/>
      <c r="C40" s="58"/>
      <c r="D40" s="59"/>
      <c r="E40" s="59"/>
      <c r="F40" s="48" t="str">
        <f>IF(F39&lt;&gt;"-",CONCATENATE("(",IF(F39=10,"zece",IF(ROUNDDOWN(F39,0)=9,"nouă",IF(ROUNDDOWN(F39,0)=8,"opt",IF(ROUNDDOWN(F39,0)=7,"şapte",IF(ROUNDDOWN(F39,0)=6,"şase"))))),IF(F39-ROUNDDOWN(F39,0)=0,""," "),IF(((ROUND(F39-ROUNDDOWN(F39,0),2))*100)=0,"",(ROUND(F39-ROUNDDOWN(F39,0),2))*100),IF(F39-ROUNDDOWN(F39,0)=0,"","%"),")"),"")</f>
        <v>(opt 48%)</v>
      </c>
      <c r="G40" s="48" t="str">
        <f>IF(G39&lt;&gt;"-",CONCATENATE("(",IF(G39=10,"zece",IF(ROUNDDOWN(G39,0)=9,"nouă",IF(ROUNDDOWN(G39,0)=8,"opt",IF(ROUNDDOWN(G39,0)=7,"şapte",IF(ROUNDDOWN(G39,0)=6,"şase"))))),IF(G39-ROUNDDOWN(G39,0)=0,""," "),IF(((ROUNDUP(G39-ROUNDDOWN(G39,0),2))*100)=0,0,(ROUNDUP(G39-ROUNDDOWN(G39,0),2))*100),IF(G39-ROUNDDOWN(G39,0)=0,"","%"),")"),"")</f>
        <v/>
      </c>
      <c r="H40" s="48" t="str">
        <f t="shared" ref="H40:I40" si="17">IF(H39&lt;&gt;"-",CONCATENATE("(",IF(H39=10,"zece",IF(ROUNDDOWN(H39,0)=9,"nouă",IF(ROUNDDOWN(H39,0)=8,"opt",IF(ROUNDDOWN(H39,0)=7,"şapte",IF(ROUNDDOWN(H39,0)=6,"şase"))))),IF(H39-ROUNDDOWN(H39,0)=0,""," "),IF(((ROUND(H39-ROUNDDOWN(H39,0),2))*100)=0,"",(ROUND(H39-ROUNDDOWN(H39,0),2))*100),IF(H39-ROUNDDOWN(H39,0)=0,"","%"),")"),"")</f>
        <v>(nouă 60%)</v>
      </c>
      <c r="I40" s="48" t="str">
        <f t="shared" si="17"/>
        <v>(nouă 60%)</v>
      </c>
    </row>
    <row r="41" spans="1:9" ht="15" x14ac:dyDescent="0.2">
      <c r="A41" s="56">
        <v>18</v>
      </c>
      <c r="B41" s="57" t="s">
        <v>117</v>
      </c>
      <c r="C41" s="58" t="s">
        <v>101</v>
      </c>
      <c r="D41" s="59" t="s">
        <v>102</v>
      </c>
      <c r="E41" s="59" t="s">
        <v>103</v>
      </c>
      <c r="F41" s="50">
        <v>8.1</v>
      </c>
      <c r="G41" s="50" t="s">
        <v>10</v>
      </c>
      <c r="H41" s="50">
        <v>9</v>
      </c>
      <c r="I41" s="50">
        <v>9</v>
      </c>
    </row>
    <row r="42" spans="1:9" x14ac:dyDescent="0.2">
      <c r="A42" s="56"/>
      <c r="B42" s="57"/>
      <c r="C42" s="58"/>
      <c r="D42" s="59"/>
      <c r="E42" s="59"/>
      <c r="F42" s="48" t="str">
        <f>IF(F41&lt;&gt;"-",CONCATENATE("(",IF(F41=10,"zece",IF(ROUNDDOWN(F41,0)=9,"nouă",IF(ROUNDDOWN(F41,0)=8,"opt",IF(ROUNDDOWN(F41,0)=7,"şapte",IF(ROUNDDOWN(F41,0)=6,"şase"))))),IF(F41-ROUNDDOWN(F41,0)=0,""," "),IF(((ROUND(F41-ROUNDDOWN(F41,0),2))*100)=0,"",(ROUND(F41-ROUNDDOWN(F41,0),2))*100),IF(F41-ROUNDDOWN(F41,0)=0,"","%"),")"),"")</f>
        <v>(opt 10%)</v>
      </c>
      <c r="G42" s="48" t="str">
        <f>IF(G41&lt;&gt;"-",CONCATENATE("(",IF(G41=10,"zece",IF(ROUNDDOWN(G41,0)=9,"nouă",IF(ROUNDDOWN(G41,0)=8,"opt",IF(ROUNDDOWN(G41,0)=7,"şapte",IF(ROUNDDOWN(G41,0)=6,"şase"))))),IF(G41-ROUNDDOWN(G41,0)=0,""," "),IF(((ROUNDUP(G41-ROUNDDOWN(G41,0),2))*100)=0,0,(ROUNDUP(G41-ROUNDDOWN(G41,0),2))*100),IF(G41-ROUNDDOWN(G41,0)=0,"","%"),")"),"")</f>
        <v/>
      </c>
      <c r="H42" s="48" t="str">
        <f t="shared" ref="H42:I42" si="18">IF(H41&lt;&gt;"-",CONCATENATE("(",IF(H41=10,"zece",IF(ROUNDDOWN(H41,0)=9,"nouă",IF(ROUNDDOWN(H41,0)=8,"opt",IF(ROUNDDOWN(H41,0)=7,"şapte",IF(ROUNDDOWN(H41,0)=6,"şase"))))),IF(H41-ROUNDDOWN(H41,0)=0,""," "),IF(((ROUND(H41-ROUNDDOWN(H41,0),2))*100)=0,"",(ROUND(H41-ROUNDDOWN(H41,0),2))*100),IF(H41-ROUNDDOWN(H41,0)=0,"","%"),")"),"")</f>
        <v>(nouă)</v>
      </c>
      <c r="I42" s="48" t="str">
        <f t="shared" si="18"/>
        <v>(nouă)</v>
      </c>
    </row>
  </sheetData>
  <mergeCells count="93">
    <mergeCell ref="A41:A42"/>
    <mergeCell ref="B41:B42"/>
    <mergeCell ref="C41:C42"/>
    <mergeCell ref="D41:D42"/>
    <mergeCell ref="E41:E42"/>
    <mergeCell ref="A39:A40"/>
    <mergeCell ref="B39:B40"/>
    <mergeCell ref="C39:C40"/>
    <mergeCell ref="D39:D40"/>
    <mergeCell ref="E39:E40"/>
    <mergeCell ref="A37:A38"/>
    <mergeCell ref="B37:B38"/>
    <mergeCell ref="C37:C38"/>
    <mergeCell ref="D37:D38"/>
    <mergeCell ref="E37:E38"/>
    <mergeCell ref="A35:A36"/>
    <mergeCell ref="B35:B36"/>
    <mergeCell ref="C35:C36"/>
    <mergeCell ref="D35:D36"/>
    <mergeCell ref="E35:E36"/>
    <mergeCell ref="A33:A34"/>
    <mergeCell ref="B33:B34"/>
    <mergeCell ref="C33:C34"/>
    <mergeCell ref="D33:D34"/>
    <mergeCell ref="E33:E34"/>
    <mergeCell ref="A31:A32"/>
    <mergeCell ref="B31:B32"/>
    <mergeCell ref="C31:C32"/>
    <mergeCell ref="D31:D32"/>
    <mergeCell ref="E31:E32"/>
    <mergeCell ref="A29:A30"/>
    <mergeCell ref="B29:B30"/>
    <mergeCell ref="C29:C30"/>
    <mergeCell ref="D29:D30"/>
    <mergeCell ref="E29:E30"/>
    <mergeCell ref="A27:A28"/>
    <mergeCell ref="B27:B28"/>
    <mergeCell ref="C27:C28"/>
    <mergeCell ref="D27:D28"/>
    <mergeCell ref="E27:E28"/>
    <mergeCell ref="A25:A26"/>
    <mergeCell ref="B25:B26"/>
    <mergeCell ref="C25:C26"/>
    <mergeCell ref="D25:D26"/>
    <mergeCell ref="E25:E26"/>
    <mergeCell ref="A23:A24"/>
    <mergeCell ref="B23:B24"/>
    <mergeCell ref="C23:C24"/>
    <mergeCell ref="D23:D24"/>
    <mergeCell ref="E23:E24"/>
    <mergeCell ref="A21:A22"/>
    <mergeCell ref="B21:B22"/>
    <mergeCell ref="C21:C22"/>
    <mergeCell ref="D21:D22"/>
    <mergeCell ref="E21:E22"/>
    <mergeCell ref="A17:A18"/>
    <mergeCell ref="B17:B18"/>
    <mergeCell ref="C17:C18"/>
    <mergeCell ref="D17:D18"/>
    <mergeCell ref="E17:E18"/>
    <mergeCell ref="A19:A20"/>
    <mergeCell ref="C19:C20"/>
    <mergeCell ref="D19:D20"/>
    <mergeCell ref="E19:E20"/>
    <mergeCell ref="B19:B20"/>
    <mergeCell ref="E9:E10"/>
    <mergeCell ref="A15:A16"/>
    <mergeCell ref="B15:B16"/>
    <mergeCell ref="C15:C16"/>
    <mergeCell ref="D15:D16"/>
    <mergeCell ref="E15:E16"/>
    <mergeCell ref="A13:A14"/>
    <mergeCell ref="B13:B14"/>
    <mergeCell ref="C13:C14"/>
    <mergeCell ref="D13:D14"/>
    <mergeCell ref="E13:E14"/>
    <mergeCell ref="A11:A12"/>
    <mergeCell ref="A1:I2"/>
    <mergeCell ref="A4:J4"/>
    <mergeCell ref="A5:I5"/>
    <mergeCell ref="A7:A8"/>
    <mergeCell ref="B11:B12"/>
    <mergeCell ref="C11:C12"/>
    <mergeCell ref="D11:D12"/>
    <mergeCell ref="E11:E12"/>
    <mergeCell ref="C7:C8"/>
    <mergeCell ref="D7:D8"/>
    <mergeCell ref="E7:E8"/>
    <mergeCell ref="B7:B8"/>
    <mergeCell ref="A9:A10"/>
    <mergeCell ref="B9:B10"/>
    <mergeCell ref="C9:C10"/>
    <mergeCell ref="D9:D10"/>
  </mergeCells>
  <printOptions horizontalCentered="1" verticalCentered="1"/>
  <pageMargins left="0.39374999999999999" right="0.47222222222222221" top="0.27569444444444446" bottom="0.39374999999999999" header="0.51180555555555551" footer="0.51180555555555551"/>
  <pageSetup paperSize="9" scale="94"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A30" zoomScale="85" zoomScaleNormal="85" workbookViewId="0">
      <selection sqref="A1:H61"/>
    </sheetView>
  </sheetViews>
  <sheetFormatPr defaultColWidth="9.140625" defaultRowHeight="12.75" x14ac:dyDescent="0.2"/>
  <cols>
    <col min="1" max="1" width="4.85546875" style="1" customWidth="1"/>
    <col min="2" max="2" width="34" style="1" customWidth="1"/>
    <col min="3" max="3" width="9.140625" style="1" customWidth="1"/>
    <col min="4" max="4" width="32.85546875" style="1" customWidth="1"/>
    <col min="5" max="5" width="13.5703125" style="1" customWidth="1"/>
    <col min="6" max="6" width="10.28515625" style="1" customWidth="1"/>
    <col min="7" max="7" width="10.85546875" style="1" customWidth="1"/>
    <col min="8" max="8" width="17.42578125" style="1" customWidth="1"/>
    <col min="9" max="16384" width="9.140625" style="1"/>
  </cols>
  <sheetData>
    <row r="1" spans="1:8" ht="15" x14ac:dyDescent="0.25">
      <c r="A1" s="11" t="s">
        <v>11</v>
      </c>
      <c r="B1" s="11"/>
      <c r="C1" s="11"/>
      <c r="G1" s="1" t="s">
        <v>12</v>
      </c>
      <c r="H1" s="6" t="s">
        <v>104</v>
      </c>
    </row>
    <row r="2" spans="1:8" x14ac:dyDescent="0.2">
      <c r="A2" s="11" t="s">
        <v>13</v>
      </c>
      <c r="B2" s="11"/>
      <c r="C2" s="11"/>
      <c r="G2" s="1" t="s">
        <v>14</v>
      </c>
      <c r="H2" s="7" t="s">
        <v>105</v>
      </c>
    </row>
    <row r="3" spans="1:8" ht="15" x14ac:dyDescent="0.25">
      <c r="A3" s="11" t="s">
        <v>48</v>
      </c>
      <c r="B3" s="11"/>
      <c r="C3" s="11"/>
    </row>
    <row r="4" spans="1:8" x14ac:dyDescent="0.2">
      <c r="A4" s="11" t="s">
        <v>15</v>
      </c>
      <c r="B4" s="11"/>
      <c r="C4" s="11"/>
    </row>
    <row r="5" spans="1:8" x14ac:dyDescent="0.2">
      <c r="A5" s="17" t="s">
        <v>16</v>
      </c>
      <c r="B5" s="11"/>
      <c r="C5" s="11"/>
    </row>
    <row r="6" spans="1:8" x14ac:dyDescent="0.2">
      <c r="A6" s="11"/>
      <c r="B6" s="12"/>
      <c r="C6" s="12"/>
    </row>
    <row r="7" spans="1:8" ht="20.25" customHeight="1" x14ac:dyDescent="0.2">
      <c r="A7" s="66" t="s">
        <v>17</v>
      </c>
      <c r="B7" s="66"/>
      <c r="C7" s="66"/>
      <c r="D7" s="66"/>
      <c r="E7" s="66"/>
      <c r="F7" s="66"/>
      <c r="G7" s="66"/>
      <c r="H7" s="66"/>
    </row>
    <row r="8" spans="1:8" x14ac:dyDescent="0.2">
      <c r="F8" s="1" t="s">
        <v>18</v>
      </c>
    </row>
    <row r="9" spans="1:8" ht="13.5" thickBot="1" x14ac:dyDescent="0.25"/>
    <row r="10" spans="1:8" s="5" customFormat="1" ht="23.25" customHeight="1" thickBot="1" x14ac:dyDescent="0.25">
      <c r="A10" s="67" t="s">
        <v>1</v>
      </c>
      <c r="B10" s="69" t="s">
        <v>19</v>
      </c>
      <c r="C10" s="71" t="s">
        <v>20</v>
      </c>
      <c r="D10" s="69" t="s">
        <v>21</v>
      </c>
      <c r="E10" s="73" t="s">
        <v>22</v>
      </c>
      <c r="F10" s="73"/>
      <c r="G10" s="69" t="s">
        <v>23</v>
      </c>
      <c r="H10" s="74" t="s">
        <v>24</v>
      </c>
    </row>
    <row r="11" spans="1:8" ht="21.75" customHeight="1" thickBot="1" x14ac:dyDescent="0.25">
      <c r="A11" s="68"/>
      <c r="B11" s="70"/>
      <c r="C11" s="72"/>
      <c r="D11" s="70"/>
      <c r="E11" s="8" t="s">
        <v>25</v>
      </c>
      <c r="F11" s="8" t="s">
        <v>26</v>
      </c>
      <c r="G11" s="70"/>
      <c r="H11" s="75"/>
    </row>
    <row r="12" spans="1:8" s="10" customFormat="1" ht="13.5" thickBot="1" x14ac:dyDescent="0.25">
      <c r="A12" s="41">
        <v>0</v>
      </c>
      <c r="B12" s="9">
        <v>1</v>
      </c>
      <c r="C12" s="9">
        <v>2</v>
      </c>
      <c r="D12" s="9">
        <v>3</v>
      </c>
      <c r="E12" s="9">
        <v>4</v>
      </c>
      <c r="F12" s="9">
        <v>5</v>
      </c>
      <c r="G12" s="9">
        <v>6</v>
      </c>
      <c r="H12" s="42">
        <v>7</v>
      </c>
    </row>
    <row r="13" spans="1:8" ht="18" customHeight="1" x14ac:dyDescent="0.2">
      <c r="A13" s="65">
        <v>1</v>
      </c>
      <c r="B13" s="63" t="str">
        <f>'2'!C7</f>
        <v>ANDREI O. Alin-Ionuţ</v>
      </c>
      <c r="C13" s="63" t="s">
        <v>106</v>
      </c>
      <c r="D13" s="77" t="str">
        <f>'2'!D7</f>
        <v>Ghidare și control al aeronavelor pe suprafața de rulare</v>
      </c>
      <c r="E13" s="77" t="str">
        <f>'2'!E7</f>
        <v xml:space="preserve">Ș.l Dr. Ing. Valentin Stan            </v>
      </c>
      <c r="F13" s="78"/>
      <c r="G13" s="16">
        <f>'2'!I7</f>
        <v>8.6</v>
      </c>
      <c r="H13" s="76"/>
    </row>
    <row r="14" spans="1:8" ht="18" customHeight="1" thickBot="1" x14ac:dyDescent="0.25">
      <c r="A14" s="62"/>
      <c r="B14" s="58"/>
      <c r="C14" s="58"/>
      <c r="D14" s="64"/>
      <c r="E14" s="64"/>
      <c r="F14" s="60"/>
      <c r="G14" s="14" t="str">
        <f>'2'!I8</f>
        <v>(opt 60%)</v>
      </c>
      <c r="H14" s="61"/>
    </row>
    <row r="15" spans="1:8" ht="18" customHeight="1" x14ac:dyDescent="0.2">
      <c r="A15" s="62">
        <v>2</v>
      </c>
      <c r="B15" s="58" t="str">
        <f>'2'!C9</f>
        <v>BĂDĂU V. Florin</v>
      </c>
      <c r="C15" s="63" t="s">
        <v>106</v>
      </c>
      <c r="D15" s="64" t="str">
        <f>'2'!D9</f>
        <v>Simulator electronic de centralizare electrodinamică
(ECED)</v>
      </c>
      <c r="E15" s="64" t="str">
        <f>'2'!E9</f>
        <v>Ș. l. Dr. Ing. Valentin Iordache</v>
      </c>
      <c r="F15" s="60"/>
      <c r="G15" s="13">
        <f>'2'!I9</f>
        <v>10</v>
      </c>
      <c r="H15" s="61"/>
    </row>
    <row r="16" spans="1:8" ht="18" customHeight="1" thickBot="1" x14ac:dyDescent="0.25">
      <c r="A16" s="62"/>
      <c r="B16" s="58"/>
      <c r="C16" s="58"/>
      <c r="D16" s="64"/>
      <c r="E16" s="64"/>
      <c r="F16" s="60"/>
      <c r="G16" s="14" t="str">
        <f>'2'!I10</f>
        <v>(zece)</v>
      </c>
      <c r="H16" s="61"/>
    </row>
    <row r="17" spans="1:8" ht="18" customHeight="1" x14ac:dyDescent="0.2">
      <c r="A17" s="62">
        <v>3</v>
      </c>
      <c r="B17" s="58" t="str">
        <f>'2'!C11</f>
        <v>BOGHICI M. Paul</v>
      </c>
      <c r="C17" s="63" t="s">
        <v>106</v>
      </c>
      <c r="D17" s="64" t="str">
        <f>'2'!D11</f>
        <v>Radare de viteză pentru domeniile rutier ș feroviar</v>
      </c>
      <c r="E17" s="64" t="str">
        <f>'2'!E11</f>
        <v>Ș.l. Dr. Ing. Valentin Alexandru Stan</v>
      </c>
      <c r="F17" s="60"/>
      <c r="G17" s="13">
        <f>'2'!I11</f>
        <v>9.6</v>
      </c>
      <c r="H17" s="61"/>
    </row>
    <row r="18" spans="1:8" ht="18" customHeight="1" thickBot="1" x14ac:dyDescent="0.25">
      <c r="A18" s="62"/>
      <c r="B18" s="58"/>
      <c r="C18" s="58"/>
      <c r="D18" s="64"/>
      <c r="E18" s="64"/>
      <c r="F18" s="60"/>
      <c r="G18" s="15" t="str">
        <f>'2'!I12</f>
        <v>(nouă 60%)</v>
      </c>
      <c r="H18" s="61"/>
    </row>
    <row r="19" spans="1:8" ht="18" customHeight="1" x14ac:dyDescent="0.2">
      <c r="A19" s="62">
        <v>4</v>
      </c>
      <c r="B19" s="58" t="str">
        <f>'2'!C13</f>
        <v>CÂRNU S.I. Ioana-Liliana</v>
      </c>
      <c r="C19" s="63" t="s">
        <v>106</v>
      </c>
      <c r="D19" s="64" t="str">
        <f>'2'!D13</f>
        <v>Sistem de identificare facială</v>
      </c>
      <c r="E19" s="64" t="str">
        <f>'2'!E13</f>
        <v>S.l.Dr.Ing. Cătalin Dumitrescu</v>
      </c>
      <c r="F19" s="60"/>
      <c r="G19" s="13">
        <f>'2'!I13</f>
        <v>8.8000000000000007</v>
      </c>
      <c r="H19" s="61"/>
    </row>
    <row r="20" spans="1:8" ht="18" customHeight="1" thickBot="1" x14ac:dyDescent="0.25">
      <c r="A20" s="62"/>
      <c r="B20" s="58"/>
      <c r="C20" s="58"/>
      <c r="D20" s="64"/>
      <c r="E20" s="64"/>
      <c r="F20" s="60"/>
      <c r="G20" s="15" t="str">
        <f>'2'!I14</f>
        <v>(opt 80%)</v>
      </c>
      <c r="H20" s="61"/>
    </row>
    <row r="21" spans="1:8" ht="18" customHeight="1" x14ac:dyDescent="0.2">
      <c r="A21" s="62">
        <v>5</v>
      </c>
      <c r="B21" s="58" t="str">
        <f>'2'!C15</f>
        <v>DURĂ C. Mihnea-Vasile</v>
      </c>
      <c r="C21" s="63" t="s">
        <v>106</v>
      </c>
      <c r="D21" s="64" t="str">
        <f>'2'!D15</f>
        <v>Studiul sistemelor de informare la bord privind ciclul de semaforizare</v>
      </c>
      <c r="E21" s="64" t="str">
        <f>'2'!E15</f>
        <v xml:space="preserve">Ș.l. Dr. ing. Mihai-Cosmin Niculescu </v>
      </c>
      <c r="F21" s="60"/>
      <c r="G21" s="13">
        <f>'2'!I15</f>
        <v>9</v>
      </c>
      <c r="H21" s="61"/>
    </row>
    <row r="22" spans="1:8" ht="18" customHeight="1" thickBot="1" x14ac:dyDescent="0.25">
      <c r="A22" s="62"/>
      <c r="B22" s="58"/>
      <c r="C22" s="58"/>
      <c r="D22" s="64"/>
      <c r="E22" s="64"/>
      <c r="F22" s="60"/>
      <c r="G22" s="15" t="str">
        <f>'2'!I16</f>
        <v>(nouă)</v>
      </c>
      <c r="H22" s="61"/>
    </row>
    <row r="23" spans="1:8" ht="18" customHeight="1" x14ac:dyDescent="0.2">
      <c r="A23" s="62">
        <v>6</v>
      </c>
      <c r="B23" s="58" t="str">
        <f>'2'!C17</f>
        <v>ILIE C. Diana-Ioana</v>
      </c>
      <c r="C23" s="63" t="s">
        <v>106</v>
      </c>
      <c r="D23" s="64" t="str">
        <f>'2'!D17</f>
        <v>Studiu privind securitatea comunicațiilor vehicul-infrastructură</v>
      </c>
      <c r="E23" s="64" t="str">
        <f>'2'!E17</f>
        <v>Conf. Dr. Ing. Razvan Andrei Gheorghiu</v>
      </c>
      <c r="F23" s="60"/>
      <c r="G23" s="13">
        <f>'2'!I17</f>
        <v>9.75</v>
      </c>
      <c r="H23" s="61"/>
    </row>
    <row r="24" spans="1:8" ht="18" customHeight="1" thickBot="1" x14ac:dyDescent="0.25">
      <c r="A24" s="62"/>
      <c r="B24" s="58"/>
      <c r="C24" s="58"/>
      <c r="D24" s="64"/>
      <c r="E24" s="64"/>
      <c r="F24" s="60"/>
      <c r="G24" s="15" t="str">
        <f>'2'!I18</f>
        <v>(nouă 75%)</v>
      </c>
      <c r="H24" s="61"/>
    </row>
    <row r="25" spans="1:8" ht="18" customHeight="1" x14ac:dyDescent="0.2">
      <c r="A25" s="62">
        <v>7</v>
      </c>
      <c r="B25" s="58" t="str">
        <f>'2'!C19</f>
        <v>IVĂNESCU M. Ramona-Mirela</v>
      </c>
      <c r="C25" s="63" t="s">
        <v>106</v>
      </c>
      <c r="D25" s="64" t="str">
        <f>'2'!D19</f>
        <v>Automatizarea fluxurilor de sortare, stocare și transport a coletelor la nivel de depozit</v>
      </c>
      <c r="E25" s="64" t="str">
        <f>'2'!E19</f>
        <v>Ș.l Dr. Ing. Valentin Stan</v>
      </c>
      <c r="F25" s="60"/>
      <c r="G25" s="13">
        <f>'2'!I19</f>
        <v>8.1999999999999993</v>
      </c>
      <c r="H25" s="61"/>
    </row>
    <row r="26" spans="1:8" ht="18" customHeight="1" thickBot="1" x14ac:dyDescent="0.25">
      <c r="A26" s="62"/>
      <c r="B26" s="58"/>
      <c r="C26" s="58"/>
      <c r="D26" s="64"/>
      <c r="E26" s="64"/>
      <c r="F26" s="60"/>
      <c r="G26" s="15" t="str">
        <f>'2'!I20</f>
        <v>(opt 20%)</v>
      </c>
      <c r="H26" s="61"/>
    </row>
    <row r="27" spans="1:8" s="19" customFormat="1" ht="18" customHeight="1" x14ac:dyDescent="0.2">
      <c r="A27" s="62">
        <v>8</v>
      </c>
      <c r="B27" s="58" t="str">
        <f>'2'!C21</f>
        <v>MANDU I. Alexandru-Mihai</v>
      </c>
      <c r="C27" s="63" t="s">
        <v>106</v>
      </c>
      <c r="D27" s="64" t="str">
        <f>'2'!D21</f>
        <v>Monitorizarea parametrilor stării de sănătate a persoanelor aflate 
într-un grad ridicat de solicitare profesională</v>
      </c>
      <c r="E27" s="64" t="str">
        <f>'2'!E21</f>
        <v>Conf.dr.ing. NEMȚANU Florin Codruț</v>
      </c>
      <c r="F27" s="60"/>
      <c r="G27" s="13">
        <f>'2'!I21</f>
        <v>9.5</v>
      </c>
      <c r="H27" s="61"/>
    </row>
    <row r="28" spans="1:8" s="19" customFormat="1" ht="18" customHeight="1" thickBot="1" x14ac:dyDescent="0.25">
      <c r="A28" s="62"/>
      <c r="B28" s="58"/>
      <c r="C28" s="58"/>
      <c r="D28" s="64"/>
      <c r="E28" s="64"/>
      <c r="F28" s="60"/>
      <c r="G28" s="15" t="str">
        <f>'2'!I22</f>
        <v>(nouă 50%)</v>
      </c>
      <c r="H28" s="61"/>
    </row>
    <row r="29" spans="1:8" ht="15.75" customHeight="1" x14ac:dyDescent="0.2">
      <c r="A29" s="62">
        <v>9</v>
      </c>
      <c r="B29" s="58" t="str">
        <f>'2'!C23</f>
        <v>MANOLESCU Gh. Robert-Ştefan</v>
      </c>
      <c r="C29" s="63" t="s">
        <v>106</v>
      </c>
      <c r="D29" s="64" t="str">
        <f>'2'!D23</f>
        <v>Sistem electronic de verificare al releelor electromagnetice</v>
      </c>
      <c r="E29" s="64" t="str">
        <f>'2'!E23</f>
        <v>Conf.dr.ing. NEMȚANU Florin Codruț</v>
      </c>
      <c r="F29" s="60"/>
      <c r="G29" s="13">
        <f>'2'!I23</f>
        <v>9</v>
      </c>
      <c r="H29" s="61"/>
    </row>
    <row r="30" spans="1:8" ht="21.75" customHeight="1" thickBot="1" x14ac:dyDescent="0.25">
      <c r="A30" s="62"/>
      <c r="B30" s="58"/>
      <c r="C30" s="58"/>
      <c r="D30" s="64"/>
      <c r="E30" s="64"/>
      <c r="F30" s="60"/>
      <c r="G30" s="15" t="str">
        <f>'2'!I24</f>
        <v>(nouă)</v>
      </c>
      <c r="H30" s="61"/>
    </row>
    <row r="31" spans="1:8" ht="15.75" x14ac:dyDescent="0.2">
      <c r="A31" s="62">
        <v>10</v>
      </c>
      <c r="B31" s="58" t="str">
        <f>'2'!C25</f>
        <v>MARTIN V. Florina-Alina</v>
      </c>
      <c r="C31" s="63" t="s">
        <v>106</v>
      </c>
      <c r="D31" s="64" t="str">
        <f>'2'!D25</f>
        <v>Securizarea transmiterii informațiilor în conducerea cooperativă a vehiculelor</v>
      </c>
      <c r="E31" s="64" t="str">
        <f>'2'!E25</f>
        <v>Conf. Dr. Ing. Razvan Andrei Gheorghiu</v>
      </c>
      <c r="F31" s="60"/>
      <c r="G31" s="13">
        <f>'2'!I25</f>
        <v>9.25</v>
      </c>
      <c r="H31" s="61"/>
    </row>
    <row r="32" spans="1:8" ht="21.75" customHeight="1" thickBot="1" x14ac:dyDescent="0.25">
      <c r="A32" s="62"/>
      <c r="B32" s="58"/>
      <c r="C32" s="58"/>
      <c r="D32" s="64"/>
      <c r="E32" s="64"/>
      <c r="F32" s="60"/>
      <c r="G32" s="15" t="str">
        <f>'2'!I26</f>
        <v>(nouă 25%)</v>
      </c>
      <c r="H32" s="61"/>
    </row>
    <row r="33" spans="1:8" ht="15.75" x14ac:dyDescent="0.2">
      <c r="A33" s="62">
        <v>11</v>
      </c>
      <c r="B33" s="58" t="str">
        <f>'2'!C27</f>
        <v>MINCĂ D.O. Alexandru-Cristian</v>
      </c>
      <c r="C33" s="63" t="s">
        <v>106</v>
      </c>
      <c r="D33" s="64" t="str">
        <f>'2'!D27</f>
        <v>Centru operațional al mobilității urbane</v>
      </c>
      <c r="E33" s="64" t="str">
        <f>'2'!E27</f>
        <v>Conf. Dr. Ing. Razvan Andrei Gheorghiu</v>
      </c>
      <c r="F33" s="60"/>
      <c r="G33" s="13">
        <f>'2'!I27</f>
        <v>9</v>
      </c>
      <c r="H33" s="61"/>
    </row>
    <row r="34" spans="1:8" ht="20.25" customHeight="1" thickBot="1" x14ac:dyDescent="0.25">
      <c r="A34" s="62"/>
      <c r="B34" s="58"/>
      <c r="C34" s="58"/>
      <c r="D34" s="64"/>
      <c r="E34" s="64"/>
      <c r="F34" s="60"/>
      <c r="G34" s="15" t="str">
        <f>'2'!I28</f>
        <v>(nouă)</v>
      </c>
      <c r="H34" s="61"/>
    </row>
    <row r="35" spans="1:8" ht="15.75" x14ac:dyDescent="0.2">
      <c r="A35" s="62">
        <v>12</v>
      </c>
      <c r="B35" s="58" t="str">
        <f>'2'!C29</f>
        <v>MUNTEANU D. Viorel</v>
      </c>
      <c r="C35" s="63" t="s">
        <v>106</v>
      </c>
      <c r="D35" s="64" t="str">
        <f>'2'!D29</f>
        <v>Sisteme de monitorizare a mijloacelor de transport public și informare în timp real a călătorilor</v>
      </c>
      <c r="E35" s="64" t="str">
        <f>'2'!E29</f>
        <v>Conf.dr.ing. NEMȚANU Florin Codruț</v>
      </c>
      <c r="F35" s="60"/>
      <c r="G35" s="13">
        <f>'2'!I29</f>
        <v>9</v>
      </c>
      <c r="H35" s="61"/>
    </row>
    <row r="36" spans="1:8" ht="23.25" customHeight="1" thickBot="1" x14ac:dyDescent="0.25">
      <c r="A36" s="62"/>
      <c r="B36" s="58"/>
      <c r="C36" s="58"/>
      <c r="D36" s="64"/>
      <c r="E36" s="64"/>
      <c r="F36" s="60"/>
      <c r="G36" s="15" t="str">
        <f>'2'!I30</f>
        <v>(nouă)</v>
      </c>
      <c r="H36" s="61"/>
    </row>
    <row r="37" spans="1:8" ht="15.75" x14ac:dyDescent="0.2">
      <c r="A37" s="62">
        <v>13</v>
      </c>
      <c r="B37" s="58" t="str">
        <f>'2'!C31</f>
        <v>NĂVRĂPESCU D.M. Vlad-Mihai</v>
      </c>
      <c r="C37" s="63" t="s">
        <v>106</v>
      </c>
      <c r="D37" s="64" t="str">
        <f>'2'!D31</f>
        <v>Sistem de monitorizare 
a calității aerului</v>
      </c>
      <c r="E37" s="64" t="str">
        <f>'2'!E31</f>
        <v>Conf.dr.ing. NEMȚANU Florin Codruț</v>
      </c>
      <c r="F37" s="60"/>
      <c r="G37" s="13">
        <f>'2'!I31</f>
        <v>8.5</v>
      </c>
      <c r="H37" s="61"/>
    </row>
    <row r="38" spans="1:8" ht="23.25" customHeight="1" thickBot="1" x14ac:dyDescent="0.25">
      <c r="A38" s="62"/>
      <c r="B38" s="58"/>
      <c r="C38" s="58"/>
      <c r="D38" s="64"/>
      <c r="E38" s="64"/>
      <c r="F38" s="60"/>
      <c r="G38" s="15" t="str">
        <f>'2'!I32</f>
        <v>(opt 50%)</v>
      </c>
      <c r="H38" s="61"/>
    </row>
    <row r="39" spans="1:8" ht="15.75" x14ac:dyDescent="0.2">
      <c r="A39" s="62">
        <v>14</v>
      </c>
      <c r="B39" s="58" t="str">
        <f>'2'!C33</f>
        <v>NEGUŢ L. Doiniţa-Alina</v>
      </c>
      <c r="C39" s="63" t="s">
        <v>106</v>
      </c>
      <c r="D39" s="64" t="str">
        <f>'2'!D33</f>
        <v>Detecția autovehiculelor folosind rețele neuronale artificiale</v>
      </c>
      <c r="E39" s="64" t="str">
        <f>'2'!E33</f>
        <v>S.l.Dr.Ing. Cătalin Dumitrescu</v>
      </c>
      <c r="F39" s="60"/>
      <c r="G39" s="13">
        <f>'2'!I33</f>
        <v>9.1999999999999993</v>
      </c>
      <c r="H39" s="61"/>
    </row>
    <row r="40" spans="1:8" ht="13.5" customHeight="1" thickBot="1" x14ac:dyDescent="0.25">
      <c r="A40" s="62"/>
      <c r="B40" s="58"/>
      <c r="C40" s="58"/>
      <c r="D40" s="64"/>
      <c r="E40" s="64"/>
      <c r="F40" s="60"/>
      <c r="G40" s="15" t="str">
        <f>'2'!I34</f>
        <v>(nouă 20%)</v>
      </c>
      <c r="H40" s="61"/>
    </row>
    <row r="41" spans="1:8" ht="15.75" x14ac:dyDescent="0.2">
      <c r="A41" s="65">
        <v>15</v>
      </c>
      <c r="B41" s="58" t="str">
        <f>'2'!C35</f>
        <v>OLARU C. Cristian-Alexandru</v>
      </c>
      <c r="C41" s="63" t="s">
        <v>106</v>
      </c>
      <c r="D41" s="64" t="str">
        <f>'2'!D35</f>
        <v>Robot controlat de la distanță prin unde cerebrale</v>
      </c>
      <c r="E41" s="64" t="str">
        <f>'2'!E35</f>
        <v>Ș. l. Dr. Ing. Valentin Iordache</v>
      </c>
      <c r="F41" s="60"/>
      <c r="G41" s="13">
        <f>'2'!I35</f>
        <v>10</v>
      </c>
      <c r="H41" s="61"/>
    </row>
    <row r="42" spans="1:8" ht="13.5" customHeight="1" thickBot="1" x14ac:dyDescent="0.25">
      <c r="A42" s="62"/>
      <c r="B42" s="58"/>
      <c r="C42" s="58"/>
      <c r="D42" s="64"/>
      <c r="E42" s="64"/>
      <c r="F42" s="60"/>
      <c r="G42" s="15" t="str">
        <f>'2'!I36</f>
        <v>(zece)</v>
      </c>
      <c r="H42" s="61"/>
    </row>
    <row r="43" spans="1:8" ht="15.75" x14ac:dyDescent="0.2">
      <c r="A43" s="62">
        <v>16</v>
      </c>
      <c r="B43" s="58" t="str">
        <f>'2'!C37</f>
        <v>PITULICE I. Andrei-Dragoş</v>
      </c>
      <c r="C43" s="63" t="s">
        <v>106</v>
      </c>
      <c r="D43" s="64" t="str">
        <f>'2'!D37</f>
        <v>Recunoșterea automată a semnelor de circulație</v>
      </c>
      <c r="E43" s="64" t="str">
        <f>'2'!E37</f>
        <v>S.l.Dr.Ing. Cătalin Dumitrescu</v>
      </c>
      <c r="F43" s="60"/>
      <c r="G43" s="13">
        <f>'2'!I37</f>
        <v>9.1999999999999993</v>
      </c>
      <c r="H43" s="61"/>
    </row>
    <row r="44" spans="1:8" ht="13.5" customHeight="1" thickBot="1" x14ac:dyDescent="0.25">
      <c r="A44" s="62"/>
      <c r="B44" s="58"/>
      <c r="C44" s="58"/>
      <c r="D44" s="64"/>
      <c r="E44" s="64"/>
      <c r="F44" s="60"/>
      <c r="G44" s="15" t="str">
        <f>'2'!I38</f>
        <v>(nouă 20%)</v>
      </c>
      <c r="H44" s="61"/>
    </row>
    <row r="45" spans="1:8" ht="15.75" x14ac:dyDescent="0.2">
      <c r="A45" s="62">
        <v>17</v>
      </c>
      <c r="B45" s="58" t="str">
        <f>'2'!C39</f>
        <v>POPESCU C.L. Anca-Silvia</v>
      </c>
      <c r="C45" s="63" t="s">
        <v>106</v>
      </c>
      <c r="D45" s="64" t="str">
        <f>'2'!D39</f>
        <v>Plata taxelor de călătorie în transportul public</v>
      </c>
      <c r="E45" s="64" t="str">
        <f>'2'!E39</f>
        <v>Ș. l. Dr. Ing. Valentin Iordache</v>
      </c>
      <c r="F45" s="60"/>
      <c r="G45" s="13">
        <f>'2'!I39</f>
        <v>9.6</v>
      </c>
      <c r="H45" s="61"/>
    </row>
    <row r="46" spans="1:8" ht="13.5" customHeight="1" thickBot="1" x14ac:dyDescent="0.25">
      <c r="A46" s="62"/>
      <c r="B46" s="58"/>
      <c r="C46" s="58"/>
      <c r="D46" s="64"/>
      <c r="E46" s="64"/>
      <c r="F46" s="60"/>
      <c r="G46" s="15" t="str">
        <f>'2'!I40</f>
        <v>(nouă 60%)</v>
      </c>
      <c r="H46" s="61"/>
    </row>
    <row r="47" spans="1:8" ht="15.75" x14ac:dyDescent="0.2">
      <c r="A47" s="62">
        <v>18</v>
      </c>
      <c r="B47" s="58" t="str">
        <f>'2'!C41</f>
        <v>ROMAN C. Florin</v>
      </c>
      <c r="C47" s="63" t="s">
        <v>106</v>
      </c>
      <c r="D47" s="64" t="str">
        <f>'2'!D41</f>
        <v>Sistemele pentru prevenirea și evitarea evenimentelor rutiere</v>
      </c>
      <c r="E47" s="64" t="str">
        <f>'2'!E41</f>
        <v>Conf. Dr. Ing Marius MINEA</v>
      </c>
      <c r="F47" s="60"/>
      <c r="G47" s="13">
        <f>'2'!I41</f>
        <v>9</v>
      </c>
      <c r="H47" s="61"/>
    </row>
    <row r="48" spans="1:8" ht="12.75" customHeight="1" x14ac:dyDescent="0.2">
      <c r="A48" s="62"/>
      <c r="B48" s="58"/>
      <c r="C48" s="58"/>
      <c r="D48" s="64"/>
      <c r="E48" s="64"/>
      <c r="F48" s="60"/>
      <c r="G48" s="15" t="str">
        <f>'2'!I42</f>
        <v>(nouă)</v>
      </c>
      <c r="H48" s="61"/>
    </row>
    <row r="51" spans="1:8" ht="15" x14ac:dyDescent="0.25">
      <c r="A51" s="79" t="s">
        <v>27</v>
      </c>
      <c r="B51" s="79"/>
      <c r="C51" s="51"/>
      <c r="D51" s="18"/>
      <c r="E51" s="80" t="s">
        <v>45</v>
      </c>
      <c r="F51" s="80"/>
      <c r="G51" s="80"/>
      <c r="H51" s="80"/>
    </row>
    <row r="52" spans="1:8" ht="15" x14ac:dyDescent="0.25">
      <c r="A52" s="18"/>
      <c r="B52" s="21" t="s">
        <v>26</v>
      </c>
      <c r="C52" s="21"/>
      <c r="D52" s="18"/>
      <c r="E52" s="19" t="s">
        <v>28</v>
      </c>
      <c r="F52" s="18"/>
      <c r="G52" s="18"/>
      <c r="H52" s="19" t="s">
        <v>26</v>
      </c>
    </row>
    <row r="53" spans="1:8" ht="15" x14ac:dyDescent="0.25">
      <c r="A53" s="36" t="s">
        <v>46</v>
      </c>
      <c r="B53" s="43"/>
      <c r="C53" s="43"/>
      <c r="D53" s="43"/>
      <c r="E53" s="43"/>
      <c r="F53" s="20"/>
      <c r="G53" s="20"/>
      <c r="H53" s="19"/>
    </row>
    <row r="54" spans="1:8" ht="15" x14ac:dyDescent="0.25">
      <c r="A54" s="43"/>
      <c r="B54" s="43"/>
      <c r="C54" s="43"/>
      <c r="D54" s="43"/>
      <c r="E54" s="20" t="s">
        <v>51</v>
      </c>
      <c r="F54" s="20"/>
      <c r="G54" s="20"/>
      <c r="H54" s="19"/>
    </row>
    <row r="55" spans="1:8" ht="15" x14ac:dyDescent="0.25">
      <c r="A55" s="80" t="s">
        <v>29</v>
      </c>
      <c r="B55" s="80"/>
      <c r="C55" s="52"/>
      <c r="D55" s="43"/>
      <c r="E55" s="43"/>
      <c r="F55" s="20"/>
      <c r="G55" s="20"/>
      <c r="H55" s="19"/>
    </row>
    <row r="56" spans="1:8" ht="15" x14ac:dyDescent="0.25">
      <c r="A56" s="43"/>
      <c r="B56" s="21" t="s">
        <v>26</v>
      </c>
      <c r="C56" s="21"/>
      <c r="D56" s="43"/>
      <c r="E56" s="20" t="s">
        <v>52</v>
      </c>
      <c r="F56" s="20"/>
      <c r="G56" s="20"/>
      <c r="H56" s="19"/>
    </row>
    <row r="57" spans="1:8" ht="15" x14ac:dyDescent="0.25">
      <c r="A57" s="20" t="s">
        <v>121</v>
      </c>
      <c r="B57" s="43"/>
      <c r="C57" s="43"/>
      <c r="D57" s="43"/>
      <c r="E57" s="43"/>
      <c r="F57" s="20"/>
      <c r="G57" s="20"/>
      <c r="H57" s="19"/>
    </row>
    <row r="58" spans="1:8" ht="15" x14ac:dyDescent="0.25">
      <c r="A58" s="43"/>
      <c r="B58" s="43"/>
      <c r="C58" s="43"/>
      <c r="D58" s="43"/>
      <c r="E58" s="20" t="s">
        <v>53</v>
      </c>
      <c r="F58" s="20"/>
      <c r="G58" s="20"/>
      <c r="H58" s="19"/>
    </row>
    <row r="59" spans="1:8" x14ac:dyDescent="0.2">
      <c r="A59" s="20"/>
      <c r="B59" s="20"/>
      <c r="C59" s="20"/>
      <c r="D59" s="20"/>
      <c r="E59" s="20"/>
      <c r="F59" s="20"/>
      <c r="G59" s="20"/>
      <c r="H59" s="19"/>
    </row>
    <row r="60" spans="1:8" ht="15" x14ac:dyDescent="0.25">
      <c r="A60" s="43"/>
      <c r="B60" s="43"/>
      <c r="C60" s="43"/>
      <c r="D60" s="43"/>
      <c r="E60" s="20" t="s">
        <v>54</v>
      </c>
      <c r="F60" s="20"/>
      <c r="G60" s="20"/>
      <c r="H60" s="19"/>
    </row>
  </sheetData>
  <mergeCells count="137">
    <mergeCell ref="A51:B51"/>
    <mergeCell ref="E51:H51"/>
    <mergeCell ref="A55:B55"/>
    <mergeCell ref="H25:H26"/>
    <mergeCell ref="A25:A26"/>
    <mergeCell ref="B25:B26"/>
    <mergeCell ref="C25:C26"/>
    <mergeCell ref="D25:D26"/>
    <mergeCell ref="E25:E26"/>
    <mergeCell ref="F25:F26"/>
    <mergeCell ref="A27:A28"/>
    <mergeCell ref="B27:B28"/>
    <mergeCell ref="C27:C28"/>
    <mergeCell ref="D27:D28"/>
    <mergeCell ref="E27:E28"/>
    <mergeCell ref="F27:F28"/>
    <mergeCell ref="H27:H28"/>
    <mergeCell ref="A29:A30"/>
    <mergeCell ref="B29:B30"/>
    <mergeCell ref="C29:C30"/>
    <mergeCell ref="D29:D30"/>
    <mergeCell ref="E29:E30"/>
    <mergeCell ref="F29:F30"/>
    <mergeCell ref="H29:H30"/>
    <mergeCell ref="H21:H22"/>
    <mergeCell ref="A23:A24"/>
    <mergeCell ref="B23:B24"/>
    <mergeCell ref="C23:C24"/>
    <mergeCell ref="D23:D24"/>
    <mergeCell ref="E23:E24"/>
    <mergeCell ref="F23:F24"/>
    <mergeCell ref="H23:H24"/>
    <mergeCell ref="A21:A22"/>
    <mergeCell ref="B21:B22"/>
    <mergeCell ref="C21:C22"/>
    <mergeCell ref="D21:D22"/>
    <mergeCell ref="E21:E22"/>
    <mergeCell ref="F21:F22"/>
    <mergeCell ref="H19:H20"/>
    <mergeCell ref="A17:A18"/>
    <mergeCell ref="B17:B18"/>
    <mergeCell ref="C17:C18"/>
    <mergeCell ref="D17:D18"/>
    <mergeCell ref="E17:E18"/>
    <mergeCell ref="F17:F18"/>
    <mergeCell ref="A15:A16"/>
    <mergeCell ref="B15:B16"/>
    <mergeCell ref="C15:C16"/>
    <mergeCell ref="D15:D16"/>
    <mergeCell ref="E15:E16"/>
    <mergeCell ref="F15:F16"/>
    <mergeCell ref="H15:H16"/>
    <mergeCell ref="H17:H18"/>
    <mergeCell ref="A19:A20"/>
    <mergeCell ref="B19:B20"/>
    <mergeCell ref="C19:C20"/>
    <mergeCell ref="D19:D20"/>
    <mergeCell ref="E19:E20"/>
    <mergeCell ref="F19:F20"/>
    <mergeCell ref="A7:H7"/>
    <mergeCell ref="A10:A11"/>
    <mergeCell ref="B10:B11"/>
    <mergeCell ref="C10:C11"/>
    <mergeCell ref="D10:D11"/>
    <mergeCell ref="E10:F10"/>
    <mergeCell ref="G10:G11"/>
    <mergeCell ref="H10:H11"/>
    <mergeCell ref="H13:H14"/>
    <mergeCell ref="A13:A14"/>
    <mergeCell ref="B13:B14"/>
    <mergeCell ref="C13:C14"/>
    <mergeCell ref="D13:D14"/>
    <mergeCell ref="E13:E14"/>
    <mergeCell ref="F13:F14"/>
    <mergeCell ref="F31:F32"/>
    <mergeCell ref="H31:H32"/>
    <mergeCell ref="A33:A34"/>
    <mergeCell ref="B33:B34"/>
    <mergeCell ref="C33:C34"/>
    <mergeCell ref="D33:D34"/>
    <mergeCell ref="E33:E34"/>
    <mergeCell ref="F33:F34"/>
    <mergeCell ref="H33:H34"/>
    <mergeCell ref="A31:A32"/>
    <mergeCell ref="B31:B32"/>
    <mergeCell ref="C31:C32"/>
    <mergeCell ref="D31:D32"/>
    <mergeCell ref="E31:E32"/>
    <mergeCell ref="F39:F40"/>
    <mergeCell ref="H39:H40"/>
    <mergeCell ref="A39:A40"/>
    <mergeCell ref="B39:B40"/>
    <mergeCell ref="C39:C40"/>
    <mergeCell ref="D39:D40"/>
    <mergeCell ref="E39:E40"/>
    <mergeCell ref="F35:F36"/>
    <mergeCell ref="H35:H36"/>
    <mergeCell ref="A37:A38"/>
    <mergeCell ref="B37:B38"/>
    <mergeCell ref="C37:C38"/>
    <mergeCell ref="D37:D38"/>
    <mergeCell ref="E37:E38"/>
    <mergeCell ref="F37:F38"/>
    <mergeCell ref="H37:H38"/>
    <mergeCell ref="A35:A36"/>
    <mergeCell ref="B35:B36"/>
    <mergeCell ref="C35:C36"/>
    <mergeCell ref="D35:D36"/>
    <mergeCell ref="E35:E36"/>
    <mergeCell ref="F41:F42"/>
    <mergeCell ref="H41:H42"/>
    <mergeCell ref="A43:A44"/>
    <mergeCell ref="B43:B44"/>
    <mergeCell ref="C43:C44"/>
    <mergeCell ref="D43:D44"/>
    <mergeCell ref="E43:E44"/>
    <mergeCell ref="F43:F44"/>
    <mergeCell ref="H43:H44"/>
    <mergeCell ref="A41:A42"/>
    <mergeCell ref="B41:B42"/>
    <mergeCell ref="C41:C42"/>
    <mergeCell ref="D41:D42"/>
    <mergeCell ref="E41:E42"/>
    <mergeCell ref="F45:F46"/>
    <mergeCell ref="H45:H46"/>
    <mergeCell ref="A47:A48"/>
    <mergeCell ref="B47:B48"/>
    <mergeCell ref="C47:C48"/>
    <mergeCell ref="D47:D48"/>
    <mergeCell ref="E47:E48"/>
    <mergeCell ref="F47:F48"/>
    <mergeCell ref="H47:H48"/>
    <mergeCell ref="A45:A46"/>
    <mergeCell ref="B45:B46"/>
    <mergeCell ref="C45:C46"/>
    <mergeCell ref="D45:D46"/>
    <mergeCell ref="E45:E46"/>
  </mergeCells>
  <phoneticPr fontId="12" type="noConversion"/>
  <printOptions horizontalCentered="1" verticalCentered="1"/>
  <pageMargins left="0" right="0" top="0" bottom="0" header="0.31496062992125984" footer="0.31496062992125984"/>
  <pageSetup paperSize="9"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5"/>
  <sheetViews>
    <sheetView tabSelected="1" topLeftCell="A8" zoomScale="85" zoomScaleNormal="85" workbookViewId="0">
      <selection activeCell="I16" sqref="I16"/>
    </sheetView>
  </sheetViews>
  <sheetFormatPr defaultColWidth="9.140625" defaultRowHeight="15" x14ac:dyDescent="0.25"/>
  <cols>
    <col min="1" max="1" width="6.42578125" style="18" customWidth="1"/>
    <col min="2" max="2" width="39.140625" style="18" bestFit="1" customWidth="1"/>
    <col min="3" max="3" width="21" style="18" customWidth="1"/>
    <col min="4" max="4" width="13.5703125" style="18" customWidth="1"/>
    <col min="5" max="5" width="20" style="18" customWidth="1"/>
    <col min="6" max="16384" width="9.140625" style="18"/>
  </cols>
  <sheetData>
    <row r="1" spans="1:6" x14ac:dyDescent="0.25">
      <c r="A1" s="23" t="s">
        <v>31</v>
      </c>
      <c r="E1" s="23" t="s">
        <v>118</v>
      </c>
    </row>
    <row r="2" spans="1:6" x14ac:dyDescent="0.25">
      <c r="A2" s="23" t="s">
        <v>32</v>
      </c>
    </row>
    <row r="3" spans="1:6" x14ac:dyDescent="0.25">
      <c r="A3" s="23" t="s">
        <v>33</v>
      </c>
      <c r="C3" s="24"/>
      <c r="D3" s="24"/>
      <c r="E3" s="24"/>
      <c r="F3" s="24"/>
    </row>
    <row r="4" spans="1:6" x14ac:dyDescent="0.25">
      <c r="A4" s="23" t="s">
        <v>34</v>
      </c>
      <c r="F4" s="24"/>
    </row>
    <row r="5" spans="1:6" x14ac:dyDescent="0.25">
      <c r="A5" s="24"/>
      <c r="F5" s="24"/>
    </row>
    <row r="6" spans="1:6" x14ac:dyDescent="0.25">
      <c r="A6" s="24"/>
      <c r="C6" s="25" t="s">
        <v>35</v>
      </c>
      <c r="F6" s="24"/>
    </row>
    <row r="7" spans="1:6" x14ac:dyDescent="0.25">
      <c r="A7" s="24"/>
      <c r="F7" s="24"/>
    </row>
    <row r="8" spans="1:6" x14ac:dyDescent="0.25">
      <c r="A8" s="24"/>
      <c r="C8" s="25" t="s">
        <v>119</v>
      </c>
      <c r="F8" s="24"/>
    </row>
    <row r="9" spans="1:6" x14ac:dyDescent="0.25">
      <c r="A9" s="24"/>
      <c r="D9" s="25"/>
      <c r="F9" s="24"/>
    </row>
    <row r="10" spans="1:6" ht="15" customHeight="1" x14ac:dyDescent="0.25">
      <c r="A10" s="81" t="s">
        <v>55</v>
      </c>
      <c r="B10" s="81"/>
      <c r="C10" s="81"/>
      <c r="D10" s="81"/>
      <c r="E10" s="81"/>
      <c r="F10" s="24"/>
    </row>
    <row r="11" spans="1:6" x14ac:dyDescent="0.25">
      <c r="A11" s="81"/>
      <c r="B11" s="81"/>
      <c r="C11" s="81"/>
      <c r="D11" s="81"/>
      <c r="E11" s="81"/>
      <c r="F11" s="24"/>
    </row>
    <row r="12" spans="1:6" x14ac:dyDescent="0.25">
      <c r="A12" s="81"/>
      <c r="B12" s="81"/>
      <c r="C12" s="81"/>
      <c r="D12" s="81"/>
      <c r="E12" s="81"/>
      <c r="F12" s="24"/>
    </row>
    <row r="13" spans="1:6" x14ac:dyDescent="0.25">
      <c r="A13" s="81"/>
      <c r="B13" s="81"/>
      <c r="C13" s="81"/>
      <c r="D13" s="81"/>
      <c r="E13" s="81"/>
    </row>
    <row r="14" spans="1:6" x14ac:dyDescent="0.25">
      <c r="A14" s="81"/>
      <c r="B14" s="81"/>
      <c r="C14" s="81"/>
      <c r="D14" s="81"/>
      <c r="E14" s="81"/>
    </row>
    <row r="15" spans="1:6" ht="15.75" thickBot="1" x14ac:dyDescent="0.3">
      <c r="A15" s="81"/>
      <c r="B15" s="81"/>
      <c r="C15" s="81"/>
      <c r="D15" s="81"/>
      <c r="E15" s="81"/>
    </row>
    <row r="16" spans="1:6" ht="44.25" customHeight="1" thickBot="1" x14ac:dyDescent="0.3">
      <c r="A16" s="26" t="s">
        <v>36</v>
      </c>
      <c r="B16" s="27" t="s">
        <v>37</v>
      </c>
      <c r="C16" s="27" t="s">
        <v>38</v>
      </c>
      <c r="D16" s="27" t="s">
        <v>39</v>
      </c>
      <c r="E16" s="27" t="s">
        <v>40</v>
      </c>
    </row>
    <row r="17" spans="1:7" ht="15.75" x14ac:dyDescent="0.25">
      <c r="A17" s="38">
        <v>1</v>
      </c>
      <c r="B17" s="28" t="str">
        <f>'2'!C7</f>
        <v>ANDREI O. Alin-Ionuţ</v>
      </c>
      <c r="C17" s="44" t="str">
        <f>CONCATENATE('2'!$I7," ",'2'!$I8)</f>
        <v>8.6 (opt 60%)</v>
      </c>
      <c r="D17" s="39"/>
      <c r="E17" s="40"/>
    </row>
    <row r="18" spans="1:7" ht="15.75" x14ac:dyDescent="0.25">
      <c r="A18" s="29">
        <v>2</v>
      </c>
      <c r="B18" s="30" t="str">
        <f>'2'!C9</f>
        <v>BĂDĂU V. Florin</v>
      </c>
      <c r="C18" s="37" t="str">
        <f>CONCATENATE('2'!$I9," ",'2'!$I10)</f>
        <v>10 (zece)</v>
      </c>
      <c r="D18" s="31"/>
      <c r="E18" s="32"/>
    </row>
    <row r="19" spans="1:7" ht="15.75" x14ac:dyDescent="0.25">
      <c r="A19" s="29">
        <v>3</v>
      </c>
      <c r="B19" s="30" t="str">
        <f>'2'!C11</f>
        <v>BOGHICI M. Paul</v>
      </c>
      <c r="C19" s="37" t="str">
        <f>CONCATENATE('2'!$I11," ",'2'!$I12)</f>
        <v>9.6 (nouă 60%)</v>
      </c>
      <c r="D19" s="31"/>
      <c r="E19" s="32"/>
    </row>
    <row r="20" spans="1:7" ht="15.75" x14ac:dyDescent="0.25">
      <c r="A20" s="29">
        <v>4</v>
      </c>
      <c r="B20" s="30" t="str">
        <f>'2'!C13</f>
        <v>CÂRNU S.I. Ioana-Liliana</v>
      </c>
      <c r="C20" s="45" t="str">
        <f>CONCATENATE('2'!$I13," ",'2'!$I14)</f>
        <v>8.8 (opt 80%)</v>
      </c>
      <c r="D20" s="31"/>
      <c r="E20" s="32"/>
    </row>
    <row r="21" spans="1:7" ht="15" customHeight="1" x14ac:dyDescent="0.25">
      <c r="A21" s="29">
        <v>5</v>
      </c>
      <c r="B21" s="30" t="str">
        <f>'2'!C15</f>
        <v>DURĂ C. Mihnea-Vasile</v>
      </c>
      <c r="C21" s="37" t="str">
        <f>CONCATENATE('2'!$I15," ",'2'!$I16)</f>
        <v>9 (nouă)</v>
      </c>
      <c r="D21" s="31"/>
      <c r="E21" s="32"/>
    </row>
    <row r="22" spans="1:7" ht="15" customHeight="1" x14ac:dyDescent="0.25">
      <c r="A22" s="29">
        <v>6</v>
      </c>
      <c r="B22" s="30" t="str">
        <f>'2'!C17</f>
        <v>ILIE C. Diana-Ioana</v>
      </c>
      <c r="C22" s="37" t="str">
        <f>CONCATENATE('2'!$I17," ",'2'!$I18)</f>
        <v>9.75 (nouă 75%)</v>
      </c>
      <c r="D22" s="31"/>
      <c r="E22" s="32"/>
    </row>
    <row r="23" spans="1:7" ht="15" hidden="1" customHeight="1" x14ac:dyDescent="0.25">
      <c r="A23" s="29">
        <v>6</v>
      </c>
      <c r="B23" s="30">
        <f>'2'!C18</f>
        <v>0</v>
      </c>
      <c r="C23" s="37" t="str">
        <f>CONCATENATE('2'!$I18," ",'2'!$I19)</f>
        <v>(nouă 75%) 8.2</v>
      </c>
      <c r="D23" s="31"/>
      <c r="E23" s="32"/>
    </row>
    <row r="24" spans="1:7" ht="15" customHeight="1" x14ac:dyDescent="0.25">
      <c r="A24" s="29">
        <v>7</v>
      </c>
      <c r="B24" s="30" t="str">
        <f>'2'!C19</f>
        <v>IVĂNESCU M. Ramona-Mirela</v>
      </c>
      <c r="C24" s="37" t="str">
        <f>CONCATENATE('2'!$I19," ",'2'!$I20)</f>
        <v>8.2 (opt 20%)</v>
      </c>
      <c r="D24" s="31"/>
      <c r="E24" s="32"/>
    </row>
    <row r="25" spans="1:7" ht="15" hidden="1" customHeight="1" x14ac:dyDescent="0.25">
      <c r="A25" s="29">
        <v>6</v>
      </c>
      <c r="B25" s="30">
        <f>'2'!C20</f>
        <v>0</v>
      </c>
      <c r="C25" s="37" t="str">
        <f>CONCATENATE('2'!$I20," ",'2'!$I21)</f>
        <v>(opt 20%) 9.5</v>
      </c>
      <c r="D25" s="31"/>
      <c r="E25" s="32"/>
    </row>
    <row r="26" spans="1:7" ht="15" customHeight="1" x14ac:dyDescent="0.25">
      <c r="A26" s="29">
        <v>8</v>
      </c>
      <c r="B26" s="30" t="str">
        <f>'2'!C21</f>
        <v>MANDU I. Alexandru-Mihai</v>
      </c>
      <c r="C26" s="37" t="str">
        <f>CONCATENATE('2'!$I21," ",'2'!$I22)</f>
        <v>9.5 (nouă 50%)</v>
      </c>
      <c r="D26" s="31"/>
      <c r="E26" s="32"/>
    </row>
    <row r="27" spans="1:7" ht="15" hidden="1" customHeight="1" x14ac:dyDescent="0.25">
      <c r="A27" s="29">
        <v>6</v>
      </c>
      <c r="B27" s="30">
        <f>'2'!C22</f>
        <v>0</v>
      </c>
      <c r="C27" s="37" t="str">
        <f>CONCATENATE('2'!$I22," ",'2'!$I23)</f>
        <v>(nouă 50%) 9</v>
      </c>
      <c r="D27" s="31"/>
      <c r="E27" s="32"/>
    </row>
    <row r="28" spans="1:7" ht="15" customHeight="1" thickBot="1" x14ac:dyDescent="0.3">
      <c r="A28" s="29">
        <v>9</v>
      </c>
      <c r="B28" s="30" t="str">
        <f>'2'!C23</f>
        <v>MANOLESCU Gh. Robert-Ştefan</v>
      </c>
      <c r="C28" s="37" t="str">
        <f>CONCATENATE('2'!$I23," ",'2'!$I24)</f>
        <v>9 (nouă)</v>
      </c>
      <c r="D28" s="31"/>
      <c r="E28" s="32"/>
    </row>
    <row r="29" spans="1:7" ht="15" hidden="1" customHeight="1" thickBot="1" x14ac:dyDescent="0.3">
      <c r="A29" s="29">
        <v>6</v>
      </c>
      <c r="B29" s="30">
        <f>'2'!C24</f>
        <v>0</v>
      </c>
      <c r="C29" s="37" t="str">
        <f>CONCATENATE('2'!$I24," ",'2'!$I25)</f>
        <v>(nouă) 9.25</v>
      </c>
      <c r="D29" s="31"/>
      <c r="E29" s="32"/>
    </row>
    <row r="30" spans="1:7" ht="15" customHeight="1" x14ac:dyDescent="0.25">
      <c r="A30" s="38">
        <v>10</v>
      </c>
      <c r="B30" s="33" t="str">
        <f>'2'!C33</f>
        <v>NEGUŢ L. Doiniţa-Alina</v>
      </c>
      <c r="C30" s="37" t="str">
        <f>CONCATENATE('2'!$I33," ",'2'!$I34)</f>
        <v>9.2 (nouă 20%)</v>
      </c>
      <c r="D30" s="31"/>
      <c r="E30" s="32"/>
      <c r="F30" s="20"/>
      <c r="G30" s="19"/>
    </row>
    <row r="31" spans="1:7" ht="15" hidden="1" customHeight="1" x14ac:dyDescent="0.25">
      <c r="A31" s="29">
        <v>6</v>
      </c>
      <c r="B31" s="30">
        <f>'2'!C26</f>
        <v>0</v>
      </c>
      <c r="C31" s="37" t="str">
        <f>CONCATENATE('2'!$I26," ",'2'!$I27)</f>
        <v>(nouă 25%) 9</v>
      </c>
      <c r="D31" s="31"/>
      <c r="E31" s="32"/>
    </row>
    <row r="32" spans="1:7" ht="15" customHeight="1" x14ac:dyDescent="0.25">
      <c r="A32" s="29">
        <v>11</v>
      </c>
      <c r="B32" s="30" t="str">
        <f>'2'!C27</f>
        <v>MINCĂ D.O. Alexandru-Cristian</v>
      </c>
      <c r="C32" s="37" t="str">
        <f>CONCATENATE('2'!$I27," ",'2'!$I28)</f>
        <v>9 (nouă)</v>
      </c>
      <c r="D32" s="31"/>
      <c r="E32" s="32"/>
    </row>
    <row r="33" spans="1:9" ht="15" hidden="1" customHeight="1" x14ac:dyDescent="0.25">
      <c r="A33" s="29">
        <v>6</v>
      </c>
      <c r="B33" s="30">
        <f>'2'!C28</f>
        <v>0</v>
      </c>
      <c r="C33" s="37" t="str">
        <f>CONCATENATE('2'!$I28," ",'2'!$I29)</f>
        <v>(nouă) 9</v>
      </c>
      <c r="D33" s="31"/>
      <c r="E33" s="32"/>
    </row>
    <row r="34" spans="1:9" ht="15" customHeight="1" x14ac:dyDescent="0.25">
      <c r="A34" s="29">
        <v>12</v>
      </c>
      <c r="B34" s="30" t="str">
        <f>'2'!C29</f>
        <v>MUNTEANU D. Viorel</v>
      </c>
      <c r="C34" s="37" t="str">
        <f>CONCATENATE('2'!$I29," ",'2'!$I30)</f>
        <v>9 (nouă)</v>
      </c>
      <c r="D34" s="31"/>
      <c r="E34" s="32"/>
    </row>
    <row r="35" spans="1:9" ht="15" hidden="1" customHeight="1" x14ac:dyDescent="0.25">
      <c r="A35" s="29">
        <v>6</v>
      </c>
      <c r="B35" s="30">
        <f>'2'!C30</f>
        <v>0</v>
      </c>
      <c r="C35" s="37" t="str">
        <f>CONCATENATE('2'!$I30," ",'2'!$I31)</f>
        <v>(nouă) 8.5</v>
      </c>
      <c r="D35" s="31"/>
      <c r="E35" s="32"/>
    </row>
    <row r="36" spans="1:9" ht="15.75" x14ac:dyDescent="0.25">
      <c r="A36" s="29">
        <v>13</v>
      </c>
      <c r="B36" s="30" t="str">
        <f>'2'!C31</f>
        <v>NĂVRĂPESCU D.M. Vlad-Mihai</v>
      </c>
      <c r="C36" s="37" t="str">
        <f>CONCATENATE('2'!$I31," ",'2'!$I32)</f>
        <v>8.5 (opt 50%)</v>
      </c>
      <c r="D36" s="31"/>
      <c r="E36" s="32"/>
      <c r="F36" s="20"/>
      <c r="G36" s="20"/>
      <c r="H36" s="20"/>
      <c r="I36" s="19"/>
    </row>
    <row r="37" spans="1:9" ht="15.75" hidden="1" x14ac:dyDescent="0.25">
      <c r="A37" s="29">
        <v>6</v>
      </c>
      <c r="B37" s="30">
        <f>'2'!C32</f>
        <v>0</v>
      </c>
      <c r="C37" s="37" t="str">
        <f>CONCATENATE('2'!$I32," ",'2'!$I33)</f>
        <v>(opt 50%) 9.2</v>
      </c>
      <c r="D37" s="31"/>
      <c r="E37" s="32"/>
      <c r="F37" s="20"/>
      <c r="G37" s="20"/>
      <c r="H37" s="20"/>
      <c r="I37" s="19"/>
    </row>
    <row r="38" spans="1:9" ht="15.75" x14ac:dyDescent="0.25">
      <c r="A38" s="29">
        <v>14</v>
      </c>
      <c r="B38" s="30" t="str">
        <f>'2'!C33</f>
        <v>NEGUŢ L. Doiniţa-Alina</v>
      </c>
      <c r="C38" s="37" t="str">
        <f>CONCATENATE('2'!$I33," ",'2'!$I34)</f>
        <v>9.2 (nouă 20%)</v>
      </c>
      <c r="D38" s="31"/>
      <c r="E38" s="32"/>
    </row>
    <row r="39" spans="1:9" ht="15.75" hidden="1" x14ac:dyDescent="0.25">
      <c r="A39" s="29">
        <v>6</v>
      </c>
      <c r="B39" s="30">
        <f>'2'!C34</f>
        <v>0</v>
      </c>
      <c r="C39" s="37" t="str">
        <f>CONCATENATE('2'!$I34," ",'2'!$I35)</f>
        <v>(nouă 20%) 10</v>
      </c>
      <c r="D39" s="31"/>
      <c r="E39" s="32"/>
    </row>
    <row r="40" spans="1:9" ht="15.75" x14ac:dyDescent="0.25">
      <c r="A40" s="29">
        <v>15</v>
      </c>
      <c r="B40" s="30" t="str">
        <f>'2'!C35</f>
        <v>OLARU C. Cristian-Alexandru</v>
      </c>
      <c r="C40" s="37" t="str">
        <f>CONCATENATE('2'!$I35," ",'2'!$I36)</f>
        <v>10 (zece)</v>
      </c>
      <c r="D40" s="31"/>
      <c r="E40" s="32"/>
    </row>
    <row r="41" spans="1:9" ht="15.75" hidden="1" x14ac:dyDescent="0.25">
      <c r="A41" s="29">
        <v>6</v>
      </c>
      <c r="B41" s="30">
        <f>'2'!C36</f>
        <v>0</v>
      </c>
      <c r="C41" s="37" t="str">
        <f>CONCATENATE('2'!$I36," ",'2'!$I37)</f>
        <v>(zece) 9.2</v>
      </c>
      <c r="D41" s="31"/>
      <c r="E41" s="32"/>
    </row>
    <row r="42" spans="1:9" ht="15.75" x14ac:dyDescent="0.25">
      <c r="A42" s="29">
        <v>16</v>
      </c>
      <c r="B42" s="30" t="str">
        <f>'2'!C37</f>
        <v>PITULICE I. Andrei-Dragoş</v>
      </c>
      <c r="C42" s="37" t="str">
        <f>CONCATENATE('2'!$I37," ",'2'!$I38)</f>
        <v>9.2 (nouă 20%)</v>
      </c>
      <c r="D42" s="31"/>
      <c r="E42" s="32"/>
    </row>
    <row r="43" spans="1:9" ht="15.75" hidden="1" x14ac:dyDescent="0.25">
      <c r="A43" s="29">
        <v>6</v>
      </c>
      <c r="B43" s="30">
        <f>'2'!C38</f>
        <v>0</v>
      </c>
      <c r="C43" s="37" t="str">
        <f>CONCATENATE('2'!$I38," ",'2'!$I39)</f>
        <v>(nouă 20%) 9.6</v>
      </c>
      <c r="D43" s="31"/>
      <c r="E43" s="32"/>
    </row>
    <row r="44" spans="1:9" ht="15.75" x14ac:dyDescent="0.25">
      <c r="A44" s="29">
        <v>17</v>
      </c>
      <c r="B44" s="30" t="str">
        <f>'2'!C39</f>
        <v>POPESCU C.L. Anca-Silvia</v>
      </c>
      <c r="C44" s="37" t="str">
        <f>CONCATENATE('2'!$I39," ",'2'!$I40)</f>
        <v>9.6 (nouă 60%)</v>
      </c>
      <c r="D44" s="31"/>
      <c r="E44" s="32"/>
    </row>
    <row r="45" spans="1:9" ht="15.75" hidden="1" x14ac:dyDescent="0.25">
      <c r="A45" s="29">
        <v>6</v>
      </c>
      <c r="B45" s="30">
        <f>'2'!C40</f>
        <v>0</v>
      </c>
      <c r="C45" s="37" t="str">
        <f>CONCATENATE('2'!$I40," ",'2'!$I41)</f>
        <v>(nouă 60%) 9</v>
      </c>
      <c r="D45" s="31"/>
      <c r="E45" s="32"/>
    </row>
    <row r="46" spans="1:9" ht="15.75" x14ac:dyDescent="0.25">
      <c r="A46" s="29">
        <v>18</v>
      </c>
      <c r="B46" s="30" t="str">
        <f>'2'!C41</f>
        <v>ROMAN C. Florin</v>
      </c>
      <c r="C46" s="37" t="str">
        <f>CONCATENATE('2'!$I41," ",'2'!$I42)</f>
        <v>9 (nouă)</v>
      </c>
      <c r="D46" s="31"/>
      <c r="E46" s="32"/>
    </row>
    <row r="48" spans="1:9" x14ac:dyDescent="0.25">
      <c r="A48" s="18" t="s">
        <v>41</v>
      </c>
    </row>
    <row r="49" spans="1:5" x14ac:dyDescent="0.25">
      <c r="A49" s="34" t="s">
        <v>42</v>
      </c>
      <c r="B49" s="24"/>
    </row>
    <row r="50" spans="1:5" x14ac:dyDescent="0.25">
      <c r="A50" s="34" t="s">
        <v>44</v>
      </c>
      <c r="C50" s="24"/>
      <c r="D50" s="34" t="s">
        <v>43</v>
      </c>
    </row>
    <row r="51" spans="1:5" x14ac:dyDescent="0.25">
      <c r="A51" s="36" t="s">
        <v>46</v>
      </c>
      <c r="B51" s="24"/>
      <c r="C51" s="24"/>
      <c r="D51" s="20" t="s">
        <v>51</v>
      </c>
      <c r="E51" s="20"/>
    </row>
    <row r="52" spans="1:5" x14ac:dyDescent="0.25">
      <c r="C52" s="24"/>
      <c r="D52" s="43"/>
      <c r="E52" s="20"/>
    </row>
    <row r="53" spans="1:5" x14ac:dyDescent="0.25">
      <c r="C53" s="24"/>
      <c r="D53" s="20" t="s">
        <v>52</v>
      </c>
      <c r="E53" s="20"/>
    </row>
    <row r="54" spans="1:5" x14ac:dyDescent="0.25">
      <c r="A54" s="35"/>
      <c r="C54" s="24"/>
      <c r="D54" s="43"/>
      <c r="E54" s="20"/>
    </row>
    <row r="55" spans="1:5" x14ac:dyDescent="0.25">
      <c r="A55" s="35"/>
      <c r="B55" s="24"/>
      <c r="C55" s="24"/>
      <c r="D55" s="20" t="s">
        <v>53</v>
      </c>
      <c r="E55" s="20"/>
    </row>
    <row r="56" spans="1:5" x14ac:dyDescent="0.25">
      <c r="C56" s="24"/>
      <c r="D56" s="20"/>
      <c r="E56" s="20"/>
    </row>
    <row r="57" spans="1:5" x14ac:dyDescent="0.25">
      <c r="C57" s="24"/>
      <c r="D57" s="20" t="s">
        <v>54</v>
      </c>
      <c r="E57" s="20"/>
    </row>
    <row r="65" spans="2:5" x14ac:dyDescent="0.25">
      <c r="B65" s="43"/>
      <c r="C65" s="43"/>
      <c r="D65" s="43"/>
      <c r="E65" s="43"/>
    </row>
  </sheetData>
  <mergeCells count="1">
    <mergeCell ref="A10:E15"/>
  </mergeCells>
  <printOptions horizontalCentered="1" verticalCentered="1"/>
  <pageMargins left="0" right="0"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2</vt:lpstr>
      <vt:lpstr>cat 2</vt:lpstr>
      <vt:lpstr> PV 2</vt:lpstr>
      <vt:lpstr>' PV 2'!Print_Area</vt:lpstr>
      <vt:lpstr>'2'!Print_Area</vt:lpstr>
      <vt:lpstr>'cat 2'!Print_Area</vt:lpstr>
      <vt:lpstr>'cat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Mihnea Beldescu</dc:creator>
  <cp:lastModifiedBy>Ion Stancel</cp:lastModifiedBy>
  <cp:lastPrinted>2020-06-25T12:11:24Z</cp:lastPrinted>
  <dcterms:created xsi:type="dcterms:W3CDTF">2014-06-23T13:40:17Z</dcterms:created>
  <dcterms:modified xsi:type="dcterms:W3CDTF">2020-06-25T12:14:36Z</dcterms:modified>
</cp:coreProperties>
</file>